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workbookProtection lockStructure="1"/>
  <bookViews>
    <workbookView xWindow="0" yWindow="180" windowWidth="16380" windowHeight="8010" tabRatio="951" firstSheet="5" activeTab="10"/>
  </bookViews>
  <sheets>
    <sheet name="Заголовочный раздел" sheetId="1" r:id="rId1"/>
    <sheet name="Приложение 1" sheetId="2" r:id="rId2"/>
    <sheet name="2 раздел" sheetId="3" r:id="rId3"/>
    <sheet name="3 раздел" sheetId="4" r:id="rId4"/>
    <sheet name="Касс. план (50400)" sheetId="5" r:id="rId5"/>
    <sheet name="Касс. план Обл. бюдж." sheetId="6" r:id="rId6"/>
    <sheet name="Остаток Обл. бюдж." sheetId="7" r:id="rId7"/>
    <sheet name="Касс. план ХМАО" sheetId="8" r:id="rId8"/>
    <sheet name="Остаток ХМАО" sheetId="9" r:id="rId9"/>
    <sheet name="Касс.пл.Внеб.(50300)СВОД" sheetId="10" r:id="rId10"/>
    <sheet name="Касс.пл.Внеб.(50300) (2)" sheetId="11" r:id="rId11"/>
    <sheet name="Остаток Внеб.(50300)" sheetId="12" r:id="rId12"/>
    <sheet name="Касс.пл.Внеб.(50320)" sheetId="13" r:id="rId13"/>
    <sheet name="Остаток Внеб.(50320)" sheetId="14" r:id="rId14"/>
    <sheet name="Субсидия (50500)" sheetId="15" r:id="rId15"/>
    <sheet name="Остаток по субсидии" sheetId="16" r:id="rId16"/>
    <sheet name="Касс.пл.Мед.стр.(00000)" sheetId="17" r:id="rId17"/>
    <sheet name="Остаток Мед.стр.(00000)" sheetId="18" r:id="rId18"/>
    <sheet name="Плановые показатели" sheetId="19" r:id="rId19"/>
  </sheets>
  <definedNames>
    <definedName name="ID_36766125" localSheetId="3">'3 раздел'!$H$3</definedName>
    <definedName name="Print_Area_0" localSheetId="2">'2 раздел'!$A$1:$BU$62</definedName>
    <definedName name="Print_Area_0" localSheetId="4">'Касс. план (50400)'!$B$1:$S$84</definedName>
    <definedName name="Print_Area_0" localSheetId="5">'Касс. план Обл. бюдж.'!$B$1:$S$82</definedName>
    <definedName name="Print_Area_0" localSheetId="7">'Касс. план ХМАО'!$B$1:$S$82</definedName>
    <definedName name="Print_Area_0" localSheetId="10">'Касс.пл.Внеб.(50300) (2)'!$B$1:$S$89</definedName>
    <definedName name="Print_Area_0" localSheetId="9">'Касс.пл.Внеб.(50300)СВОД'!$B$1:$S$89</definedName>
    <definedName name="Print_Area_0" localSheetId="12">'Касс.пл.Внеб.(50320)'!$B$1:$S$89</definedName>
    <definedName name="Print_Area_0" localSheetId="16">'Касс.пл.Мед.стр.(00000)'!$B$1:$S$81</definedName>
    <definedName name="Print_Area_0" localSheetId="11">'Остаток Внеб.(50300)'!$B$1:$S$89</definedName>
    <definedName name="Print_Area_0" localSheetId="13">'Остаток Внеб.(50320)'!$B$1:$S$89</definedName>
    <definedName name="Print_Area_0" localSheetId="17">'Остаток Мед.стр.(00000)'!$B$1:$S$215</definedName>
    <definedName name="Print_Area_0" localSheetId="6">'Остаток Обл. бюдж.'!$B$1:$S$82</definedName>
    <definedName name="Print_Area_0" localSheetId="15">'Остаток по субсидии'!$B$1:$S$81</definedName>
    <definedName name="Print_Area_0" localSheetId="8">'Остаток ХМАО'!$B$1:$S$82</definedName>
    <definedName name="Print_Area_0" localSheetId="18">'Плановые показатели'!$A$1:$N$32</definedName>
    <definedName name="Print_Area_0" localSheetId="1">'Приложение 1'!$A$1:$X$223</definedName>
    <definedName name="Print_Area_0" localSheetId="14">'Субсидия (50500)'!$B$1:$S$81</definedName>
    <definedName name="Print_Area_0_0" localSheetId="2">'2 раздел'!$A$1:$BU$62</definedName>
    <definedName name="Print_Area_0_0" localSheetId="4">'Касс. план (50400)'!$B$1:$S$222</definedName>
    <definedName name="Print_Area_0_0" localSheetId="5">'Касс. план Обл. бюдж.'!$B$1:$S$221</definedName>
    <definedName name="Print_Area_0_0" localSheetId="7">'Касс. план ХМАО'!$B$1:$S$221</definedName>
    <definedName name="Print_Area_0_0" localSheetId="10">'Касс.пл.Внеб.(50300) (2)'!$B$1:$S$221</definedName>
    <definedName name="Print_Area_0_0" localSheetId="9">'Касс.пл.Внеб.(50300)СВОД'!$B$1:$S$221</definedName>
    <definedName name="Print_Area_0_0" localSheetId="12">'Касс.пл.Внеб.(50320)'!$B$1:$S$221</definedName>
    <definedName name="Print_Area_0_0" localSheetId="16">'Касс.пл.Мед.стр.(00000)'!$B$1:$S$221</definedName>
    <definedName name="Print_Area_0_0" localSheetId="11">'Остаток Внеб.(50300)'!$B$1:$S$221</definedName>
    <definedName name="Print_Area_0_0" localSheetId="13">'Остаток Внеб.(50320)'!$B$1:$S$221</definedName>
    <definedName name="Print_Area_0_0" localSheetId="17">'Остаток Мед.стр.(00000)'!$B$1:$S$221</definedName>
    <definedName name="Print_Area_0_0" localSheetId="6">'Остаток Обл. бюдж.'!$B$1:$S$221</definedName>
    <definedName name="Print_Area_0_0" localSheetId="15">'Остаток по субсидии'!$B$1:$S$221</definedName>
    <definedName name="Print_Area_0_0" localSheetId="8">'Остаток ХМАО'!$B$1:$S$221</definedName>
    <definedName name="Print_Area_0_0" localSheetId="18">'Плановые показатели'!$A$1:$N$32</definedName>
    <definedName name="Print_Area_0_0" localSheetId="1">'Приложение 1'!$A$1:$X$218</definedName>
    <definedName name="Print_Area_0_0" localSheetId="14">'Субсидия (50500)'!$B$1:$S$221</definedName>
    <definedName name="Print_Area_0_0_0" localSheetId="2">'2 раздел'!$A$1:$BU$62</definedName>
    <definedName name="Print_Area_0_0_0" localSheetId="4">'Касс. план (50400)'!$B$1:$S$84</definedName>
    <definedName name="Print_Area_0_0_0" localSheetId="5">'Касс. план Обл. бюдж.'!$B$1:$S$82</definedName>
    <definedName name="Print_Area_0_0_0" localSheetId="7">'Касс. план ХМАО'!$B$1:$S$82</definedName>
    <definedName name="Print_Area_0_0_0" localSheetId="10">'Касс.пл.Внеб.(50300) (2)'!$B$1:$S$89</definedName>
    <definedName name="Print_Area_0_0_0" localSheetId="9">'Касс.пл.Внеб.(50300)СВОД'!$B$1:$S$89</definedName>
    <definedName name="Print_Area_0_0_0" localSheetId="12">'Касс.пл.Внеб.(50320)'!$B$1:$S$89</definedName>
    <definedName name="Print_Area_0_0_0" localSheetId="16">'Касс.пл.Мед.стр.(00000)'!$B$1:$S$81</definedName>
    <definedName name="Print_Area_0_0_0" localSheetId="11">'Остаток Внеб.(50300)'!$B$1:$S$89</definedName>
    <definedName name="Print_Area_0_0_0" localSheetId="13">'Остаток Внеб.(50320)'!$B$1:$S$89</definedName>
    <definedName name="Print_Area_0_0_0" localSheetId="17">'Остаток Мед.стр.(00000)'!$B$1:$S$215</definedName>
    <definedName name="Print_Area_0_0_0" localSheetId="6">'Остаток Обл. бюдж.'!$B$1:$S$82</definedName>
    <definedName name="Print_Area_0_0_0" localSheetId="15">'Остаток по субсидии'!$B$1:$S$81</definedName>
    <definedName name="Print_Area_0_0_0" localSheetId="8">'Остаток ХМАО'!$B$1:$S$82</definedName>
    <definedName name="Print_Area_0_0_0" localSheetId="18">'Плановые показатели'!$A$1:$N$32</definedName>
    <definedName name="Print_Area_0_0_0" localSheetId="1">'Приложение 1'!$A$1:$X$223</definedName>
    <definedName name="Print_Area_0_0_0" localSheetId="14">'Субсидия (50500)'!$B$1:$S$81</definedName>
    <definedName name="Print_Area_0_0_0_0" localSheetId="2">'2 раздел'!$A$1:$BU$62</definedName>
    <definedName name="Print_Area_0_0_0_0" localSheetId="4">'Касс. план (50400)'!$B$1:$S$222</definedName>
    <definedName name="Print_Area_0_0_0_0" localSheetId="5">'Касс. план Обл. бюдж.'!$B$1:$S$221</definedName>
    <definedName name="Print_Area_0_0_0_0" localSheetId="7">'Касс. план ХМАО'!$B$1:$S$221</definedName>
    <definedName name="Print_Area_0_0_0_0" localSheetId="10">'Касс.пл.Внеб.(50300) (2)'!$B$1:$S$221</definedName>
    <definedName name="Print_Area_0_0_0_0" localSheetId="9">'Касс.пл.Внеб.(50300)СВОД'!$B$1:$S$221</definedName>
    <definedName name="Print_Area_0_0_0_0" localSheetId="12">'Касс.пл.Внеб.(50320)'!$B$1:$S$221</definedName>
    <definedName name="Print_Area_0_0_0_0" localSheetId="16">'Касс.пл.Мед.стр.(00000)'!$B$1:$S$221</definedName>
    <definedName name="Print_Area_0_0_0_0" localSheetId="11">'Остаток Внеб.(50300)'!$B$1:$S$221</definedName>
    <definedName name="Print_Area_0_0_0_0" localSheetId="13">'Остаток Внеб.(50320)'!$B$1:$S$221</definedName>
    <definedName name="Print_Area_0_0_0_0" localSheetId="17">'Остаток Мед.стр.(00000)'!$B$1:$S$221</definedName>
    <definedName name="Print_Area_0_0_0_0" localSheetId="6">'Остаток Обл. бюдж.'!$B$1:$S$221</definedName>
    <definedName name="Print_Area_0_0_0_0" localSheetId="15">'Остаток по субсидии'!$B$1:$S$221</definedName>
    <definedName name="Print_Area_0_0_0_0" localSheetId="8">'Остаток ХМАО'!$B$1:$S$221</definedName>
    <definedName name="Print_Area_0_0_0_0" localSheetId="18">'Плановые показатели'!$A$1:$N$32</definedName>
    <definedName name="Print_Area_0_0_0_0" localSheetId="1">'Приложение 1'!$A$1:$X$218</definedName>
    <definedName name="Print_Area_0_0_0_0" localSheetId="14">'Субсидия (50500)'!$B$1:$S$221</definedName>
    <definedName name="Print_Area_0_0_0_0_0" localSheetId="4">'Касс. план (50400)'!$B$1:$S$84</definedName>
    <definedName name="Print_Area_0_0_0_0_0" localSheetId="5">'Касс. план Обл. бюдж.'!$B$1:$S$82</definedName>
    <definedName name="Print_Area_0_0_0_0_0" localSheetId="7">'Касс. план ХМАО'!$B$1:$S$82</definedName>
    <definedName name="Print_Area_0_0_0_0_0" localSheetId="10">'Касс.пл.Внеб.(50300) (2)'!$B$1:$S$89</definedName>
    <definedName name="Print_Area_0_0_0_0_0" localSheetId="9">'Касс.пл.Внеб.(50300)СВОД'!$B$1:$S$89</definedName>
    <definedName name="Print_Area_0_0_0_0_0" localSheetId="12">'Касс.пл.Внеб.(50320)'!$B$1:$S$89</definedName>
    <definedName name="Print_Area_0_0_0_0_0" localSheetId="16">'Касс.пл.Мед.стр.(00000)'!$B$1:$S$81</definedName>
    <definedName name="Print_Area_0_0_0_0_0" localSheetId="11">'Остаток Внеб.(50300)'!$B$1:$S$89</definedName>
    <definedName name="Print_Area_0_0_0_0_0" localSheetId="13">'Остаток Внеб.(50320)'!$B$1:$S$89</definedName>
    <definedName name="Print_Area_0_0_0_0_0" localSheetId="17">'Остаток Мед.стр.(00000)'!$B$1:$S$215</definedName>
    <definedName name="Print_Area_0_0_0_0_0" localSheetId="6">'Остаток Обл. бюдж.'!$B$1:$S$82</definedName>
    <definedName name="Print_Area_0_0_0_0_0" localSheetId="15">'Остаток по субсидии'!$B$1:$S$81</definedName>
    <definedName name="Print_Area_0_0_0_0_0" localSheetId="8">'Остаток ХМАО'!$B$1:$S$82</definedName>
    <definedName name="Print_Area_0_0_0_0_0" localSheetId="1">'Приложение 1'!$A$1:$X$218</definedName>
    <definedName name="Print_Area_0_0_0_0_0" localSheetId="14">'Субсидия (50500)'!$B$1:$S$81</definedName>
    <definedName name="Print_Titles_0" localSheetId="4">'Касс. план (50400)'!$9:$14</definedName>
    <definedName name="Print_Titles_0" localSheetId="5">'Касс. план Обл. бюдж.'!$9:$14</definedName>
    <definedName name="Print_Titles_0" localSheetId="7">'Касс. план ХМАО'!$9:$14</definedName>
    <definedName name="Print_Titles_0" localSheetId="10">'Касс.пл.Внеб.(50300) (2)'!$9:$14</definedName>
    <definedName name="Print_Titles_0" localSheetId="9">'Касс.пл.Внеб.(50300)СВОД'!$9:$14</definedName>
    <definedName name="Print_Titles_0" localSheetId="12">'Касс.пл.Внеб.(50320)'!$9:$14</definedName>
    <definedName name="Print_Titles_0" localSheetId="16">'Касс.пл.Мед.стр.(00000)'!$9:$14</definedName>
    <definedName name="Print_Titles_0" localSheetId="11">'Остаток Внеб.(50300)'!$9:$14</definedName>
    <definedName name="Print_Titles_0" localSheetId="13">'Остаток Внеб.(50320)'!$9:$14</definedName>
    <definedName name="Print_Titles_0" localSheetId="17">'Остаток Мед.стр.(00000)'!$9:$14</definedName>
    <definedName name="Print_Titles_0" localSheetId="6">'Остаток Обл. бюдж.'!$9:$14</definedName>
    <definedName name="Print_Titles_0" localSheetId="15">'Остаток по субсидии'!$9:$14</definedName>
    <definedName name="Print_Titles_0" localSheetId="8">'Остаток ХМАО'!$9:$14</definedName>
    <definedName name="Print_Titles_0" localSheetId="1">'Приложение 1'!$A:$B</definedName>
    <definedName name="Print_Titles_0" localSheetId="14">'Субсидия (50500)'!$9:$14</definedName>
    <definedName name="Print_Titles_0_0" localSheetId="4">'Касс. план (50400)'!$9:$14</definedName>
    <definedName name="Print_Titles_0_0" localSheetId="5">'Касс. план Обл. бюдж.'!$9:$14</definedName>
    <definedName name="Print_Titles_0_0" localSheetId="7">'Касс. план ХМАО'!$9:$14</definedName>
    <definedName name="Print_Titles_0_0" localSheetId="10">'Касс.пл.Внеб.(50300) (2)'!$9:$14</definedName>
    <definedName name="Print_Titles_0_0" localSheetId="9">'Касс.пл.Внеб.(50300)СВОД'!$9:$14</definedName>
    <definedName name="Print_Titles_0_0" localSheetId="12">'Касс.пл.Внеб.(50320)'!$9:$14</definedName>
    <definedName name="Print_Titles_0_0" localSheetId="16">'Касс.пл.Мед.стр.(00000)'!$9:$14</definedName>
    <definedName name="Print_Titles_0_0" localSheetId="11">'Остаток Внеб.(50300)'!$9:$14</definedName>
    <definedName name="Print_Titles_0_0" localSheetId="13">'Остаток Внеб.(50320)'!$9:$14</definedName>
    <definedName name="Print_Titles_0_0" localSheetId="17">'Остаток Мед.стр.(00000)'!$9:$14</definedName>
    <definedName name="Print_Titles_0_0" localSheetId="6">'Остаток Обл. бюдж.'!$9:$14</definedName>
    <definedName name="Print_Titles_0_0" localSheetId="15">'Остаток по субсидии'!$9:$14</definedName>
    <definedName name="Print_Titles_0_0" localSheetId="8">'Остаток ХМАО'!$9:$14</definedName>
    <definedName name="Print_Titles_0_0" localSheetId="1">'Приложение 1'!$A:$B</definedName>
    <definedName name="Print_Titles_0_0" localSheetId="14">'Субсидия (50500)'!$9:$14</definedName>
    <definedName name="Print_Titles_0_0_0" localSheetId="4">'Касс. план (50400)'!$9:$14</definedName>
    <definedName name="Print_Titles_0_0_0" localSheetId="5">'Касс. план Обл. бюдж.'!$9:$14</definedName>
    <definedName name="Print_Titles_0_0_0" localSheetId="7">'Касс. план ХМАО'!$9:$14</definedName>
    <definedName name="Print_Titles_0_0_0" localSheetId="10">'Касс.пл.Внеб.(50300) (2)'!$9:$14</definedName>
    <definedName name="Print_Titles_0_0_0" localSheetId="9">'Касс.пл.Внеб.(50300)СВОД'!$9:$14</definedName>
    <definedName name="Print_Titles_0_0_0" localSheetId="12">'Касс.пл.Внеб.(50320)'!$9:$14</definedName>
    <definedName name="Print_Titles_0_0_0" localSheetId="16">'Касс.пл.Мед.стр.(00000)'!$9:$14</definedName>
    <definedName name="Print_Titles_0_0_0" localSheetId="11">'Остаток Внеб.(50300)'!$9:$14</definedName>
    <definedName name="Print_Titles_0_0_0" localSheetId="13">'Остаток Внеб.(50320)'!$9:$14</definedName>
    <definedName name="Print_Titles_0_0_0" localSheetId="17">'Остаток Мед.стр.(00000)'!$9:$14</definedName>
    <definedName name="Print_Titles_0_0_0" localSheetId="6">'Остаток Обл. бюдж.'!$9:$14</definedName>
    <definedName name="Print_Titles_0_0_0" localSheetId="15">'Остаток по субсидии'!$9:$14</definedName>
    <definedName name="Print_Titles_0_0_0" localSheetId="8">'Остаток ХМАО'!$9:$14</definedName>
    <definedName name="Print_Titles_0_0_0" localSheetId="1">'Приложение 1'!$A:$B</definedName>
    <definedName name="Print_Titles_0_0_0" localSheetId="14">'Субсидия (50500)'!$9:$14</definedName>
    <definedName name="Print_Titles_0_0_0_0" localSheetId="4">'Касс. план (50400)'!$9:$14</definedName>
    <definedName name="Print_Titles_0_0_0_0" localSheetId="5">'Касс. план Обл. бюдж.'!$9:$14</definedName>
    <definedName name="Print_Titles_0_0_0_0" localSheetId="7">'Касс. план ХМАО'!$9:$14</definedName>
    <definedName name="Print_Titles_0_0_0_0" localSheetId="10">'Касс.пл.Внеб.(50300) (2)'!$9:$14</definedName>
    <definedName name="Print_Titles_0_0_0_0" localSheetId="9">'Касс.пл.Внеб.(50300)СВОД'!$9:$14</definedName>
    <definedName name="Print_Titles_0_0_0_0" localSheetId="12">'Касс.пл.Внеб.(50320)'!$9:$14</definedName>
    <definedName name="Print_Titles_0_0_0_0" localSheetId="16">'Касс.пл.Мед.стр.(00000)'!$9:$14</definedName>
    <definedName name="Print_Titles_0_0_0_0" localSheetId="11">'Остаток Внеб.(50300)'!$9:$14</definedName>
    <definedName name="Print_Titles_0_0_0_0" localSheetId="13">'Остаток Внеб.(50320)'!$9:$14</definedName>
    <definedName name="Print_Titles_0_0_0_0" localSheetId="17">'Остаток Мед.стр.(00000)'!$9:$14</definedName>
    <definedName name="Print_Titles_0_0_0_0" localSheetId="6">'Остаток Обл. бюдж.'!$9:$14</definedName>
    <definedName name="Print_Titles_0_0_0_0" localSheetId="15">'Остаток по субсидии'!$9:$14</definedName>
    <definedName name="Print_Titles_0_0_0_0" localSheetId="8">'Остаток ХМАО'!$9:$14</definedName>
    <definedName name="Print_Titles_0_0_0_0" localSheetId="1">'Приложение 1'!$A:$B</definedName>
    <definedName name="Print_Titles_0_0_0_0" localSheetId="14">'Субсидия (50500)'!$9:$14</definedName>
    <definedName name="Print_Titles_0_0_0_0_0" localSheetId="4">'Касс. план (50400)'!$9:$14</definedName>
    <definedName name="Print_Titles_0_0_0_0_0" localSheetId="5">'Касс. план Обл. бюдж.'!$9:$14</definedName>
    <definedName name="Print_Titles_0_0_0_0_0" localSheetId="7">'Касс. план ХМАО'!$9:$14</definedName>
    <definedName name="Print_Titles_0_0_0_0_0" localSheetId="10">'Касс.пл.Внеб.(50300) (2)'!$9:$14</definedName>
    <definedName name="Print_Titles_0_0_0_0_0" localSheetId="9">'Касс.пл.Внеб.(50300)СВОД'!$9:$14</definedName>
    <definedName name="Print_Titles_0_0_0_0_0" localSheetId="12">'Касс.пл.Внеб.(50320)'!$9:$14</definedName>
    <definedName name="Print_Titles_0_0_0_0_0" localSheetId="16">'Касс.пл.Мед.стр.(00000)'!$9:$14</definedName>
    <definedName name="Print_Titles_0_0_0_0_0" localSheetId="11">'Остаток Внеб.(50300)'!$9:$14</definedName>
    <definedName name="Print_Titles_0_0_0_0_0" localSheetId="13">'Остаток Внеб.(50320)'!$9:$14</definedName>
    <definedName name="Print_Titles_0_0_0_0_0" localSheetId="17">'Остаток Мед.стр.(00000)'!$9:$14</definedName>
    <definedName name="Print_Titles_0_0_0_0_0" localSheetId="6">'Остаток Обл. бюдж.'!$9:$14</definedName>
    <definedName name="Print_Titles_0_0_0_0_0" localSheetId="15">'Остаток по субсидии'!$9:$14</definedName>
    <definedName name="Print_Titles_0_0_0_0_0" localSheetId="8">'Остаток ХМАО'!$9:$14</definedName>
    <definedName name="Print_Titles_0_0_0_0_0" localSheetId="1">'Приложение 1'!$A:$B</definedName>
    <definedName name="Print_Titles_0_0_0_0_0" localSheetId="14">'Субсидия (50500)'!$9:$14</definedName>
    <definedName name="Z_5471717A_CEAE_4129_AD80_B9750FD3D24E_.wvu.PrintArea" localSheetId="2" hidden="1">'2 раздел'!$A$1:$BU$62</definedName>
    <definedName name="Z_5471717A_CEAE_4129_AD80_B9750FD3D24E_.wvu.PrintArea" localSheetId="4" hidden="1">'Касс. план (50400)'!$B$1:$S$222</definedName>
    <definedName name="Z_5471717A_CEAE_4129_AD80_B9750FD3D24E_.wvu.PrintArea" localSheetId="5" hidden="1">'Касс. план Обл. бюдж.'!$B$1:$S$221</definedName>
    <definedName name="Z_5471717A_CEAE_4129_AD80_B9750FD3D24E_.wvu.PrintArea" localSheetId="7" hidden="1">'Касс. план ХМАО'!$B$1:$S$221</definedName>
    <definedName name="Z_5471717A_CEAE_4129_AD80_B9750FD3D24E_.wvu.PrintArea" localSheetId="10" hidden="1">'Касс.пл.Внеб.(50300) (2)'!$A$1:$S$221</definedName>
    <definedName name="Z_5471717A_CEAE_4129_AD80_B9750FD3D24E_.wvu.PrintArea" localSheetId="9" hidden="1">'Касс.пл.Внеб.(50300)СВОД'!$B$1:$S$221</definedName>
    <definedName name="Z_5471717A_CEAE_4129_AD80_B9750FD3D24E_.wvu.PrintArea" localSheetId="12" hidden="1">'Касс.пл.Внеб.(50320)'!$B$1:$S$221</definedName>
    <definedName name="Z_5471717A_CEAE_4129_AD80_B9750FD3D24E_.wvu.PrintArea" localSheetId="16" hidden="1">'Касс.пл.Мед.стр.(00000)'!$B$1:$S$221</definedName>
    <definedName name="Z_5471717A_CEAE_4129_AD80_B9750FD3D24E_.wvu.PrintArea" localSheetId="11" hidden="1">'Остаток Внеб.(50300)'!$B$1:$S$221</definedName>
    <definedName name="Z_5471717A_CEAE_4129_AD80_B9750FD3D24E_.wvu.PrintArea" localSheetId="13" hidden="1">'Остаток Внеб.(50320)'!$B$1:$S$221</definedName>
    <definedName name="Z_5471717A_CEAE_4129_AD80_B9750FD3D24E_.wvu.PrintArea" localSheetId="17" hidden="1">'Остаток Мед.стр.(00000)'!$B$1:$S$221</definedName>
    <definedName name="Z_5471717A_CEAE_4129_AD80_B9750FD3D24E_.wvu.PrintArea" localSheetId="6" hidden="1">'Остаток Обл. бюдж.'!$B$1:$S$221</definedName>
    <definedName name="Z_5471717A_CEAE_4129_AD80_B9750FD3D24E_.wvu.PrintArea" localSheetId="15" hidden="1">'Остаток по субсидии'!$B$1:$S$221</definedName>
    <definedName name="Z_5471717A_CEAE_4129_AD80_B9750FD3D24E_.wvu.PrintArea" localSheetId="8" hidden="1">'Остаток ХМАО'!$B$1:$S$221</definedName>
    <definedName name="Z_5471717A_CEAE_4129_AD80_B9750FD3D24E_.wvu.PrintArea" localSheetId="18" hidden="1">'Плановые показатели'!$A$1:$N$32</definedName>
    <definedName name="Z_5471717A_CEAE_4129_AD80_B9750FD3D24E_.wvu.PrintArea" localSheetId="1" hidden="1">'Приложение 1'!$A$1:$X$233</definedName>
    <definedName name="Z_5471717A_CEAE_4129_AD80_B9750FD3D24E_.wvu.PrintArea" localSheetId="14" hidden="1">'Субсидия (50500)'!$B$1:$S$221</definedName>
    <definedName name="Z_5471717A_CEAE_4129_AD80_B9750FD3D24E_.wvu.PrintTitles" localSheetId="4" hidden="1">'Касс. план (50400)'!$9:$14</definedName>
    <definedName name="Z_5471717A_CEAE_4129_AD80_B9750FD3D24E_.wvu.PrintTitles" localSheetId="5" hidden="1">'Касс. план Обл. бюдж.'!$9:$14</definedName>
    <definedName name="Z_5471717A_CEAE_4129_AD80_B9750FD3D24E_.wvu.PrintTitles" localSheetId="7" hidden="1">'Касс. план ХМАО'!$9:$14</definedName>
    <definedName name="Z_5471717A_CEAE_4129_AD80_B9750FD3D24E_.wvu.PrintTitles" localSheetId="10" hidden="1">'Касс.пл.Внеб.(50300) (2)'!$9:$14</definedName>
    <definedName name="Z_5471717A_CEAE_4129_AD80_B9750FD3D24E_.wvu.PrintTitles" localSheetId="9" hidden="1">'Касс.пл.Внеб.(50300)СВОД'!$9:$14</definedName>
    <definedName name="Z_5471717A_CEAE_4129_AD80_B9750FD3D24E_.wvu.PrintTitles" localSheetId="12" hidden="1">'Касс.пл.Внеб.(50320)'!$9:$14</definedName>
    <definedName name="Z_5471717A_CEAE_4129_AD80_B9750FD3D24E_.wvu.PrintTitles" localSheetId="16" hidden="1">'Касс.пл.Мед.стр.(00000)'!$9:$14</definedName>
    <definedName name="Z_5471717A_CEAE_4129_AD80_B9750FD3D24E_.wvu.PrintTitles" localSheetId="11" hidden="1">'Остаток Внеб.(50300)'!$9:$14</definedName>
    <definedName name="Z_5471717A_CEAE_4129_AD80_B9750FD3D24E_.wvu.PrintTitles" localSheetId="13" hidden="1">'Остаток Внеб.(50320)'!$9:$14</definedName>
    <definedName name="Z_5471717A_CEAE_4129_AD80_B9750FD3D24E_.wvu.PrintTitles" localSheetId="17" hidden="1">'Остаток Мед.стр.(00000)'!$9:$14</definedName>
    <definedName name="Z_5471717A_CEAE_4129_AD80_B9750FD3D24E_.wvu.PrintTitles" localSheetId="6" hidden="1">'Остаток Обл. бюдж.'!$9:$14</definedName>
    <definedName name="Z_5471717A_CEAE_4129_AD80_B9750FD3D24E_.wvu.PrintTitles" localSheetId="15" hidden="1">'Остаток по субсидии'!$9:$14</definedName>
    <definedName name="Z_5471717A_CEAE_4129_AD80_B9750FD3D24E_.wvu.PrintTitles" localSheetId="8" hidden="1">'Остаток ХМАО'!$9:$14</definedName>
    <definedName name="Z_5471717A_CEAE_4129_AD80_B9750FD3D24E_.wvu.PrintTitles" localSheetId="1" hidden="1">'Приложение 1'!$A:$B</definedName>
    <definedName name="Z_5471717A_CEAE_4129_AD80_B9750FD3D24E_.wvu.PrintTitles" localSheetId="14" hidden="1">'Субсидия (50500)'!$9:$14</definedName>
    <definedName name="Z_5471717A_CEAE_4129_AD80_B9750FD3D24E_.wvu.Rows" localSheetId="2" hidden="1">'2 раздел'!$15:$17,'2 раздел'!$30:$38</definedName>
    <definedName name="Z_5471717A_CEAE_4129_AD80_B9750FD3D24E_.wvu.Rows" localSheetId="1" hidden="1">'Приложение 1'!$4:$4,'Приложение 1'!$221:$222,'Приложение 1'!$225:$226,'Приложение 1'!$228:$229</definedName>
    <definedName name="Z_FC81ACF6_41EA_474E_9271_A039BE964AC6_.wvu.PrintArea" localSheetId="2" hidden="1">'2 раздел'!$A$1:$BU$62</definedName>
    <definedName name="Z_FC81ACF6_41EA_474E_9271_A039BE964AC6_.wvu.PrintArea" localSheetId="4" hidden="1">'Касс. план (50400)'!$B$1:$S$222</definedName>
    <definedName name="Z_FC81ACF6_41EA_474E_9271_A039BE964AC6_.wvu.PrintArea" localSheetId="5" hidden="1">'Касс. план Обл. бюдж.'!$B$1:$S$221</definedName>
    <definedName name="Z_FC81ACF6_41EA_474E_9271_A039BE964AC6_.wvu.PrintArea" localSheetId="7" hidden="1">'Касс. план ХМАО'!$B$1:$S$221</definedName>
    <definedName name="Z_FC81ACF6_41EA_474E_9271_A039BE964AC6_.wvu.PrintArea" localSheetId="10" hidden="1">'Касс.пл.Внеб.(50300) (2)'!$A$1:$S$221</definedName>
    <definedName name="Z_FC81ACF6_41EA_474E_9271_A039BE964AC6_.wvu.PrintArea" localSheetId="9" hidden="1">'Касс.пл.Внеб.(50300)СВОД'!$B$1:$S$221</definedName>
    <definedName name="Z_FC81ACF6_41EA_474E_9271_A039BE964AC6_.wvu.PrintArea" localSheetId="12" hidden="1">'Касс.пл.Внеб.(50320)'!$B$1:$S$221</definedName>
    <definedName name="Z_FC81ACF6_41EA_474E_9271_A039BE964AC6_.wvu.PrintArea" localSheetId="16" hidden="1">'Касс.пл.Мед.стр.(00000)'!$B$1:$S$221</definedName>
    <definedName name="Z_FC81ACF6_41EA_474E_9271_A039BE964AC6_.wvu.PrintArea" localSheetId="11" hidden="1">'Остаток Внеб.(50300)'!$B$1:$S$221</definedName>
    <definedName name="Z_FC81ACF6_41EA_474E_9271_A039BE964AC6_.wvu.PrintArea" localSheetId="13" hidden="1">'Остаток Внеб.(50320)'!$B$1:$S$221</definedName>
    <definedName name="Z_FC81ACF6_41EA_474E_9271_A039BE964AC6_.wvu.PrintArea" localSheetId="17" hidden="1">'Остаток Мед.стр.(00000)'!$B$1:$S$221</definedName>
    <definedName name="Z_FC81ACF6_41EA_474E_9271_A039BE964AC6_.wvu.PrintArea" localSheetId="6" hidden="1">'Остаток Обл. бюдж.'!$B$1:$S$221</definedName>
    <definedName name="Z_FC81ACF6_41EA_474E_9271_A039BE964AC6_.wvu.PrintArea" localSheetId="15" hidden="1">'Остаток по субсидии'!$B$1:$S$221</definedName>
    <definedName name="Z_FC81ACF6_41EA_474E_9271_A039BE964AC6_.wvu.PrintArea" localSheetId="8" hidden="1">'Остаток ХМАО'!$B$1:$S$221</definedName>
    <definedName name="Z_FC81ACF6_41EA_474E_9271_A039BE964AC6_.wvu.PrintArea" localSheetId="18" hidden="1">'Плановые показатели'!$A$1:$N$32</definedName>
    <definedName name="Z_FC81ACF6_41EA_474E_9271_A039BE964AC6_.wvu.PrintArea" localSheetId="1" hidden="1">'Приложение 1'!$A$1:$X$233</definedName>
    <definedName name="Z_FC81ACF6_41EA_474E_9271_A039BE964AC6_.wvu.PrintArea" localSheetId="14" hidden="1">'Субсидия (50500)'!$B$1:$S$221</definedName>
    <definedName name="Z_FC81ACF6_41EA_474E_9271_A039BE964AC6_.wvu.PrintTitles" localSheetId="4" hidden="1">'Касс. план (50400)'!$9:$14</definedName>
    <definedName name="Z_FC81ACF6_41EA_474E_9271_A039BE964AC6_.wvu.PrintTitles" localSheetId="5" hidden="1">'Касс. план Обл. бюдж.'!$9:$14</definedName>
    <definedName name="Z_FC81ACF6_41EA_474E_9271_A039BE964AC6_.wvu.PrintTitles" localSheetId="7" hidden="1">'Касс. план ХМАО'!$9:$14</definedName>
    <definedName name="Z_FC81ACF6_41EA_474E_9271_A039BE964AC6_.wvu.PrintTitles" localSheetId="10" hidden="1">'Касс.пл.Внеб.(50300) (2)'!$9:$14</definedName>
    <definedName name="Z_FC81ACF6_41EA_474E_9271_A039BE964AC6_.wvu.PrintTitles" localSheetId="9" hidden="1">'Касс.пл.Внеб.(50300)СВОД'!$9:$14</definedName>
    <definedName name="Z_FC81ACF6_41EA_474E_9271_A039BE964AC6_.wvu.PrintTitles" localSheetId="12" hidden="1">'Касс.пл.Внеб.(50320)'!$9:$14</definedName>
    <definedName name="Z_FC81ACF6_41EA_474E_9271_A039BE964AC6_.wvu.PrintTitles" localSheetId="16" hidden="1">'Касс.пл.Мед.стр.(00000)'!$9:$14</definedName>
    <definedName name="Z_FC81ACF6_41EA_474E_9271_A039BE964AC6_.wvu.PrintTitles" localSheetId="11" hidden="1">'Остаток Внеб.(50300)'!$9:$14</definedName>
    <definedName name="Z_FC81ACF6_41EA_474E_9271_A039BE964AC6_.wvu.PrintTitles" localSheetId="13" hidden="1">'Остаток Внеб.(50320)'!$9:$14</definedName>
    <definedName name="Z_FC81ACF6_41EA_474E_9271_A039BE964AC6_.wvu.PrintTitles" localSheetId="17" hidden="1">'Остаток Мед.стр.(00000)'!$9:$14</definedName>
    <definedName name="Z_FC81ACF6_41EA_474E_9271_A039BE964AC6_.wvu.PrintTitles" localSheetId="6" hidden="1">'Остаток Обл. бюдж.'!$9:$14</definedName>
    <definedName name="Z_FC81ACF6_41EA_474E_9271_A039BE964AC6_.wvu.PrintTitles" localSheetId="15" hidden="1">'Остаток по субсидии'!$9:$14</definedName>
    <definedName name="Z_FC81ACF6_41EA_474E_9271_A039BE964AC6_.wvu.PrintTitles" localSheetId="8" hidden="1">'Остаток ХМАО'!$9:$14</definedName>
    <definedName name="Z_FC81ACF6_41EA_474E_9271_A039BE964AC6_.wvu.PrintTitles" localSheetId="1" hidden="1">'Приложение 1'!$A:$B</definedName>
    <definedName name="Z_FC81ACF6_41EA_474E_9271_A039BE964AC6_.wvu.PrintTitles" localSheetId="14" hidden="1">'Субсидия (50500)'!$9:$14</definedName>
    <definedName name="Z_FC81ACF6_41EA_474E_9271_A039BE964AC6_.wvu.Rows" localSheetId="2" hidden="1">'2 раздел'!$15:$17,'2 раздел'!$30:$38</definedName>
    <definedName name="Z_FC81ACF6_41EA_474E_9271_A039BE964AC6_.wvu.Rows" localSheetId="1" hidden="1">'Приложение 1'!$4:$4,'Приложение 1'!$221:$222,'Приложение 1'!$225:$226,'Приложение 1'!$228:$229</definedName>
    <definedName name="_xlnm.Print_Titles" localSheetId="4">'Касс. план (50400)'!$9:$14</definedName>
    <definedName name="_xlnm.Print_Titles" localSheetId="5">'Касс. план Обл. бюдж.'!$9:$14</definedName>
    <definedName name="_xlnm.Print_Titles" localSheetId="7">'Касс. план ХМАО'!$9:$14</definedName>
    <definedName name="_xlnm.Print_Titles" localSheetId="10">'Касс.пл.Внеб.(50300) (2)'!$9:$14</definedName>
    <definedName name="_xlnm.Print_Titles" localSheetId="9">'Касс.пл.Внеб.(50300)СВОД'!$9:$14</definedName>
    <definedName name="_xlnm.Print_Titles" localSheetId="12">'Касс.пл.Внеб.(50320)'!$9:$14</definedName>
    <definedName name="_xlnm.Print_Titles" localSheetId="16">'Касс.пл.Мед.стр.(00000)'!$9:$14</definedName>
    <definedName name="_xlnm.Print_Titles" localSheetId="11">'Остаток Внеб.(50300)'!$9:$14</definedName>
    <definedName name="_xlnm.Print_Titles" localSheetId="13">'Остаток Внеб.(50320)'!$9:$14</definedName>
    <definedName name="_xlnm.Print_Titles" localSheetId="17">'Остаток Мед.стр.(00000)'!$9:$14</definedName>
    <definedName name="_xlnm.Print_Titles" localSheetId="6">'Остаток Обл. бюдж.'!$9:$14</definedName>
    <definedName name="_xlnm.Print_Titles" localSheetId="15">'Остаток по субсидии'!$9:$14</definedName>
    <definedName name="_xlnm.Print_Titles" localSheetId="8">'Остаток ХМАО'!$9:$14</definedName>
    <definedName name="_xlnm.Print_Titles" localSheetId="1">'Приложение 1'!$A:$B</definedName>
    <definedName name="_xlnm.Print_Titles" localSheetId="14">'Субсидия (50500)'!$9:$14</definedName>
    <definedName name="_xlnm.Print_Area" localSheetId="2">'2 раздел'!$A$1:$BU$62</definedName>
    <definedName name="_xlnm.Print_Area" localSheetId="4">'Касс. план (50400)'!$B$1:$S$222</definedName>
    <definedName name="_xlnm.Print_Area" localSheetId="5">'Касс. план Обл. бюдж.'!$B$1:$S$221</definedName>
    <definedName name="_xlnm.Print_Area" localSheetId="7">'Касс. план ХМАО'!$B$1:$S$221</definedName>
    <definedName name="_xlnm.Print_Area" localSheetId="10">'Касс.пл.Внеб.(50300) (2)'!$A$1:$S$221</definedName>
    <definedName name="_xlnm.Print_Area" localSheetId="9">'Касс.пл.Внеб.(50300)СВОД'!$B$1:$S$221</definedName>
    <definedName name="_xlnm.Print_Area" localSheetId="12">'Касс.пл.Внеб.(50320)'!$B$1:$S$221</definedName>
    <definedName name="_xlnm.Print_Area" localSheetId="16">'Касс.пл.Мед.стр.(00000)'!$B$1:$S$221</definedName>
    <definedName name="_xlnm.Print_Area" localSheetId="11">'Остаток Внеб.(50300)'!$B$1:$S$221</definedName>
    <definedName name="_xlnm.Print_Area" localSheetId="13">'Остаток Внеб.(50320)'!$B$1:$S$221</definedName>
    <definedName name="_xlnm.Print_Area" localSheetId="17">'Остаток Мед.стр.(00000)'!$B$1:$S$221</definedName>
    <definedName name="_xlnm.Print_Area" localSheetId="6">'Остаток Обл. бюдж.'!$B$1:$S$221</definedName>
    <definedName name="_xlnm.Print_Area" localSheetId="15">'Остаток по субсидии'!$B$1:$S$221</definedName>
    <definedName name="_xlnm.Print_Area" localSheetId="8">'Остаток ХМАО'!$B$1:$S$221</definedName>
    <definedName name="_xlnm.Print_Area" localSheetId="18">'Плановые показатели'!$A$1:$N$32</definedName>
    <definedName name="_xlnm.Print_Area" localSheetId="1">'Приложение 1'!$A$1:$X$233</definedName>
    <definedName name="_xlnm.Print_Area" localSheetId="14">'Субсидия (50500)'!$B$1:$S$221</definedName>
  </definedNames>
  <calcPr calcId="145621" iterate="1"/>
  <customWorkbookViews>
    <customWorkbookView name="User - Личное представление" guid="{FC81ACF6-41EA-474E-9271-A039BE964AC6}" mergeInterval="0" personalView="1" maximized="1" windowWidth="1436" windowHeight="622" tabRatio="951" activeSheetId="11" showComments="commIndAndComment"/>
    <customWorkbookView name="Главный бухгалтер - Личное представление" guid="{5471717A-CEAE-4129-AD80-B9750FD3D24E}" mergeInterval="0" personalView="1" maximized="1" windowWidth="1391" windowHeight="763" tabRatio="951" activeSheetId="6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91" i="4" l="1"/>
  <c r="P91" i="4"/>
  <c r="J36" i="2" l="1"/>
  <c r="J182" i="6" l="1"/>
  <c r="L182" i="6"/>
  <c r="N24" i="4" l="1"/>
  <c r="N27" i="4"/>
  <c r="N22" i="4"/>
  <c r="O22" i="4"/>
  <c r="P45" i="4" l="1"/>
  <c r="Q45" i="4"/>
  <c r="H3" i="4" l="1"/>
  <c r="J14" i="4"/>
  <c r="H20" i="4"/>
  <c r="G20" i="4" s="1"/>
  <c r="G26" i="4"/>
  <c r="F26" i="4" s="1"/>
  <c r="K26" i="4"/>
  <c r="G28" i="4"/>
  <c r="F28" i="4" s="1"/>
  <c r="K28" i="4"/>
  <c r="G29" i="4"/>
  <c r="F29" i="4" s="1"/>
  <c r="K29" i="4"/>
  <c r="G30" i="4"/>
  <c r="F30" i="4" s="1"/>
  <c r="K30" i="4"/>
  <c r="G31" i="4"/>
  <c r="F31" i="4" s="1"/>
  <c r="K31" i="4"/>
  <c r="L32" i="4"/>
  <c r="M32" i="4"/>
  <c r="M22" i="4" s="1"/>
  <c r="N32" i="4"/>
  <c r="O32" i="4"/>
  <c r="P32" i="4"/>
  <c r="Q32" i="4"/>
  <c r="G33" i="4"/>
  <c r="F33" i="4" s="1"/>
  <c r="K33" i="4"/>
  <c r="G34" i="4"/>
  <c r="F34" i="4" s="1"/>
  <c r="K34" i="4"/>
  <c r="N39" i="4"/>
  <c r="O39" i="4"/>
  <c r="P39" i="4"/>
  <c r="Q39" i="4"/>
  <c r="H40" i="4"/>
  <c r="I40" i="4"/>
  <c r="J40" i="4"/>
  <c r="L40" i="4"/>
  <c r="M40" i="4"/>
  <c r="H41" i="4"/>
  <c r="I41" i="4"/>
  <c r="J41" i="4"/>
  <c r="L41" i="4"/>
  <c r="M41" i="4"/>
  <c r="H42" i="4"/>
  <c r="I42" i="4"/>
  <c r="J42" i="4"/>
  <c r="L42" i="4"/>
  <c r="M42" i="4"/>
  <c r="J43" i="4"/>
  <c r="M43" i="4"/>
  <c r="H44" i="4"/>
  <c r="I44" i="4"/>
  <c r="J44" i="4"/>
  <c r="L44" i="4"/>
  <c r="M44" i="4"/>
  <c r="N45" i="4"/>
  <c r="O45" i="4"/>
  <c r="H46" i="4"/>
  <c r="I46" i="4"/>
  <c r="J46" i="4"/>
  <c r="L46" i="4"/>
  <c r="M46" i="4"/>
  <c r="I47" i="4"/>
  <c r="J47" i="4"/>
  <c r="L47" i="4"/>
  <c r="M47" i="4"/>
  <c r="H48" i="4"/>
  <c r="I48" i="4"/>
  <c r="J48" i="4"/>
  <c r="L48" i="4"/>
  <c r="M48" i="4"/>
  <c r="I49" i="4"/>
  <c r="J49" i="4"/>
  <c r="H50" i="4"/>
  <c r="I50" i="4"/>
  <c r="J50" i="4"/>
  <c r="L50" i="4"/>
  <c r="M50" i="4"/>
  <c r="N51" i="4"/>
  <c r="O51" i="4"/>
  <c r="P51" i="4"/>
  <c r="Q51" i="4"/>
  <c r="H52" i="4"/>
  <c r="I52" i="4"/>
  <c r="J52" i="4"/>
  <c r="L52" i="4"/>
  <c r="M52" i="4"/>
  <c r="H53" i="4"/>
  <c r="I53" i="4"/>
  <c r="J53" i="4"/>
  <c r="L53" i="4"/>
  <c r="M53" i="4"/>
  <c r="H54" i="4"/>
  <c r="I54" i="4"/>
  <c r="J54" i="4"/>
  <c r="L54" i="4"/>
  <c r="M54" i="4"/>
  <c r="J55" i="4"/>
  <c r="M55" i="4"/>
  <c r="H56" i="4"/>
  <c r="I56" i="4"/>
  <c r="J56" i="4"/>
  <c r="L56" i="4"/>
  <c r="M56" i="4"/>
  <c r="J57" i="4"/>
  <c r="J58" i="4"/>
  <c r="N61" i="4"/>
  <c r="O61" i="4"/>
  <c r="P61" i="4"/>
  <c r="Q61" i="4"/>
  <c r="H62" i="4"/>
  <c r="I62" i="4"/>
  <c r="J62" i="4"/>
  <c r="L62" i="4"/>
  <c r="M62" i="4"/>
  <c r="H63" i="4"/>
  <c r="I63" i="4"/>
  <c r="J63" i="4"/>
  <c r="L63" i="4"/>
  <c r="M63" i="4"/>
  <c r="H64" i="4"/>
  <c r="I64" i="4"/>
  <c r="J64" i="4"/>
  <c r="L64" i="4"/>
  <c r="M64" i="4"/>
  <c r="J65" i="4"/>
  <c r="L65" i="4"/>
  <c r="M65" i="4"/>
  <c r="H66" i="4"/>
  <c r="I66" i="4"/>
  <c r="J66" i="4"/>
  <c r="L66" i="4"/>
  <c r="M66" i="4"/>
  <c r="N69" i="4"/>
  <c r="O69" i="4"/>
  <c r="P69" i="4"/>
  <c r="Q69" i="4"/>
  <c r="H70" i="4"/>
  <c r="I70" i="4"/>
  <c r="J70" i="4"/>
  <c r="L70" i="4"/>
  <c r="M70" i="4"/>
  <c r="H71" i="4"/>
  <c r="I71" i="4"/>
  <c r="J71" i="4"/>
  <c r="L71" i="4"/>
  <c r="M71" i="4"/>
  <c r="H72" i="4"/>
  <c r="I72" i="4"/>
  <c r="J72" i="4"/>
  <c r="L72" i="4"/>
  <c r="M72" i="4"/>
  <c r="H73" i="4"/>
  <c r="I73" i="4"/>
  <c r="J73" i="4"/>
  <c r="L73" i="4"/>
  <c r="M73" i="4"/>
  <c r="H74" i="4"/>
  <c r="I74" i="4"/>
  <c r="J74" i="4"/>
  <c r="L74" i="4"/>
  <c r="M74" i="4"/>
  <c r="N75" i="4"/>
  <c r="O75" i="4"/>
  <c r="P75" i="4"/>
  <c r="Q75" i="4"/>
  <c r="H76" i="4"/>
  <c r="I76" i="4"/>
  <c r="J76" i="4"/>
  <c r="L76" i="4"/>
  <c r="M76" i="4"/>
  <c r="H77" i="4"/>
  <c r="I77" i="4"/>
  <c r="J77" i="4"/>
  <c r="L77" i="4"/>
  <c r="M77" i="4"/>
  <c r="H78" i="4"/>
  <c r="I78" i="4"/>
  <c r="J78" i="4"/>
  <c r="L78" i="4"/>
  <c r="M78" i="4"/>
  <c r="I79" i="4"/>
  <c r="J79" i="4"/>
  <c r="L79" i="4"/>
  <c r="M79" i="4"/>
  <c r="K79" i="4" s="1"/>
  <c r="H80" i="4"/>
  <c r="I80" i="4"/>
  <c r="J80" i="4"/>
  <c r="L80" i="4"/>
  <c r="M80" i="4"/>
  <c r="N81" i="4"/>
  <c r="O81" i="4"/>
  <c r="P81" i="4"/>
  <c r="Q81" i="4"/>
  <c r="H82" i="4"/>
  <c r="I82" i="4"/>
  <c r="J82" i="4"/>
  <c r="L82" i="4"/>
  <c r="M82" i="4"/>
  <c r="H83" i="4"/>
  <c r="I83" i="4"/>
  <c r="J83" i="4"/>
  <c r="L83" i="4"/>
  <c r="M83" i="4"/>
  <c r="H84" i="4"/>
  <c r="I84" i="4"/>
  <c r="J84" i="4"/>
  <c r="L84" i="4"/>
  <c r="M84" i="4"/>
  <c r="H85" i="4"/>
  <c r="I85" i="4"/>
  <c r="J85" i="4"/>
  <c r="L85" i="4"/>
  <c r="M85" i="4"/>
  <c r="H86" i="4"/>
  <c r="I86" i="4"/>
  <c r="J86" i="4"/>
  <c r="L86" i="4"/>
  <c r="M86" i="4"/>
  <c r="N87" i="4"/>
  <c r="O87" i="4"/>
  <c r="P87" i="4"/>
  <c r="Q87" i="4"/>
  <c r="H88" i="4"/>
  <c r="I88" i="4"/>
  <c r="J88" i="4"/>
  <c r="L88" i="4"/>
  <c r="M88" i="4"/>
  <c r="K88" i="4" s="1"/>
  <c r="H89" i="4"/>
  <c r="I89" i="4"/>
  <c r="J89" i="4"/>
  <c r="L89" i="4"/>
  <c r="M89" i="4"/>
  <c r="H90" i="4"/>
  <c r="I90" i="4"/>
  <c r="J90" i="4"/>
  <c r="L90" i="4"/>
  <c r="M90" i="4"/>
  <c r="I91" i="4"/>
  <c r="J91" i="4"/>
  <c r="M91" i="4"/>
  <c r="H92" i="4"/>
  <c r="I92" i="4"/>
  <c r="J92" i="4"/>
  <c r="L92" i="4"/>
  <c r="M92" i="4"/>
  <c r="N93" i="4"/>
  <c r="O93" i="4"/>
  <c r="P93" i="4"/>
  <c r="Q93" i="4"/>
  <c r="H94" i="4"/>
  <c r="I94" i="4"/>
  <c r="J94" i="4"/>
  <c r="L94" i="4"/>
  <c r="M94" i="4"/>
  <c r="H95" i="4"/>
  <c r="I95" i="4"/>
  <c r="J95" i="4"/>
  <c r="L95" i="4"/>
  <c r="M95" i="4"/>
  <c r="H96" i="4"/>
  <c r="I96" i="4"/>
  <c r="J96" i="4"/>
  <c r="L96" i="4"/>
  <c r="M96" i="4"/>
  <c r="I97" i="4"/>
  <c r="J97" i="4"/>
  <c r="L97" i="4"/>
  <c r="M97" i="4"/>
  <c r="H98" i="4"/>
  <c r="I98" i="4"/>
  <c r="J98" i="4"/>
  <c r="L98" i="4"/>
  <c r="M98" i="4"/>
  <c r="N101" i="4"/>
  <c r="O101" i="4"/>
  <c r="P101" i="4"/>
  <c r="Q101" i="4"/>
  <c r="H102" i="4"/>
  <c r="I102" i="4"/>
  <c r="J102" i="4"/>
  <c r="L102" i="4"/>
  <c r="M102" i="4"/>
  <c r="H103" i="4"/>
  <c r="I103" i="4"/>
  <c r="J103" i="4"/>
  <c r="L103" i="4"/>
  <c r="M103" i="4"/>
  <c r="H104" i="4"/>
  <c r="I104" i="4"/>
  <c r="J104" i="4"/>
  <c r="L104" i="4"/>
  <c r="M104" i="4"/>
  <c r="H105" i="4"/>
  <c r="J105" i="4"/>
  <c r="L105" i="4"/>
  <c r="H106" i="4"/>
  <c r="I106" i="4"/>
  <c r="J106" i="4"/>
  <c r="L106" i="4"/>
  <c r="M106" i="4"/>
  <c r="N107" i="4"/>
  <c r="O107" i="4"/>
  <c r="P107" i="4"/>
  <c r="Q107" i="4"/>
  <c r="H108" i="4"/>
  <c r="I108" i="4"/>
  <c r="J108" i="4"/>
  <c r="L108" i="4"/>
  <c r="M108" i="4"/>
  <c r="H109" i="4"/>
  <c r="I109" i="4"/>
  <c r="J109" i="4"/>
  <c r="L109" i="4"/>
  <c r="M109" i="4"/>
  <c r="H110" i="4"/>
  <c r="I110" i="4"/>
  <c r="J110" i="4"/>
  <c r="L110" i="4"/>
  <c r="M110" i="4"/>
  <c r="J111" i="4"/>
  <c r="M111" i="4"/>
  <c r="H112" i="4"/>
  <c r="I112" i="4"/>
  <c r="J112" i="4"/>
  <c r="M112" i="4"/>
  <c r="I114" i="4"/>
  <c r="J114" i="4"/>
  <c r="M114" i="4"/>
  <c r="I115" i="4"/>
  <c r="J115" i="4"/>
  <c r="L115" i="4"/>
  <c r="M115" i="4"/>
  <c r="I116" i="4"/>
  <c r="J116" i="4"/>
  <c r="L116" i="4"/>
  <c r="M116" i="4"/>
  <c r="N119" i="4"/>
  <c r="O119" i="4"/>
  <c r="P119" i="4"/>
  <c r="Q119" i="4"/>
  <c r="H120" i="4"/>
  <c r="I120" i="4"/>
  <c r="J120" i="4"/>
  <c r="L120" i="4"/>
  <c r="M120" i="4"/>
  <c r="H121" i="4"/>
  <c r="I121" i="4"/>
  <c r="J121" i="4"/>
  <c r="L121" i="4"/>
  <c r="M121" i="4"/>
  <c r="H122" i="4"/>
  <c r="I122" i="4"/>
  <c r="J122" i="4"/>
  <c r="L122" i="4"/>
  <c r="M122" i="4"/>
  <c r="H123" i="4"/>
  <c r="J123" i="4"/>
  <c r="L123" i="4"/>
  <c r="M123" i="4"/>
  <c r="H124" i="4"/>
  <c r="I124" i="4"/>
  <c r="J124" i="4"/>
  <c r="L124" i="4"/>
  <c r="M124" i="4"/>
  <c r="K126" i="4"/>
  <c r="G126" i="4" s="1"/>
  <c r="F126" i="4" s="1"/>
  <c r="N127" i="4"/>
  <c r="O127" i="4"/>
  <c r="P127" i="4"/>
  <c r="Q127" i="4"/>
  <c r="H128" i="4"/>
  <c r="I128" i="4"/>
  <c r="J128" i="4"/>
  <c r="L128" i="4"/>
  <c r="M128" i="4"/>
  <c r="H129" i="4"/>
  <c r="I129" i="4"/>
  <c r="J129" i="4"/>
  <c r="L129" i="4"/>
  <c r="M129" i="4"/>
  <c r="H130" i="4"/>
  <c r="I130" i="4"/>
  <c r="J130" i="4"/>
  <c r="L130" i="4"/>
  <c r="M130" i="4"/>
  <c r="J131" i="4"/>
  <c r="H132" i="4"/>
  <c r="I132" i="4"/>
  <c r="J132" i="4"/>
  <c r="L132" i="4"/>
  <c r="M132" i="4"/>
  <c r="N135" i="4"/>
  <c r="N133" i="4" s="1"/>
  <c r="O135" i="4"/>
  <c r="O133" i="4" s="1"/>
  <c r="P135" i="4"/>
  <c r="P133" i="4" s="1"/>
  <c r="Q135" i="4"/>
  <c r="Q133" i="4" s="1"/>
  <c r="H136" i="4"/>
  <c r="I136" i="4"/>
  <c r="J136" i="4"/>
  <c r="L136" i="4"/>
  <c r="M136" i="4"/>
  <c r="H137" i="4"/>
  <c r="I137" i="4"/>
  <c r="J137" i="4"/>
  <c r="L137" i="4"/>
  <c r="M137" i="4"/>
  <c r="H138" i="4"/>
  <c r="I138" i="4"/>
  <c r="J138" i="4"/>
  <c r="L138" i="4"/>
  <c r="M138" i="4"/>
  <c r="H139" i="4"/>
  <c r="I139" i="4"/>
  <c r="J139" i="4"/>
  <c r="L139" i="4"/>
  <c r="M139" i="4"/>
  <c r="H140" i="4"/>
  <c r="I140" i="4"/>
  <c r="J140" i="4"/>
  <c r="L140" i="4"/>
  <c r="M140" i="4"/>
  <c r="N143" i="4"/>
  <c r="O143" i="4"/>
  <c r="P143" i="4"/>
  <c r="Q143" i="4"/>
  <c r="H144" i="4"/>
  <c r="I144" i="4"/>
  <c r="J144" i="4"/>
  <c r="L144" i="4"/>
  <c r="M144" i="4"/>
  <c r="H145" i="4"/>
  <c r="I145" i="4"/>
  <c r="J145" i="4"/>
  <c r="L145" i="4"/>
  <c r="M145" i="4"/>
  <c r="H146" i="4"/>
  <c r="I146" i="4"/>
  <c r="J146" i="4"/>
  <c r="L146" i="4"/>
  <c r="M146" i="4"/>
  <c r="H147" i="4"/>
  <c r="I147" i="4"/>
  <c r="J147" i="4"/>
  <c r="L147" i="4"/>
  <c r="M147" i="4"/>
  <c r="H148" i="4"/>
  <c r="I148" i="4"/>
  <c r="J148" i="4"/>
  <c r="L148" i="4"/>
  <c r="M148" i="4"/>
  <c r="N149" i="4"/>
  <c r="O149" i="4"/>
  <c r="P149" i="4"/>
  <c r="Q149" i="4"/>
  <c r="H150" i="4"/>
  <c r="I150" i="4"/>
  <c r="J150" i="4"/>
  <c r="L150" i="4"/>
  <c r="M150" i="4"/>
  <c r="H151" i="4"/>
  <c r="I151" i="4"/>
  <c r="J151" i="4"/>
  <c r="L151" i="4"/>
  <c r="M151" i="4"/>
  <c r="H152" i="4"/>
  <c r="I152" i="4"/>
  <c r="J152" i="4"/>
  <c r="L152" i="4"/>
  <c r="M152" i="4"/>
  <c r="H153" i="4"/>
  <c r="I153" i="4"/>
  <c r="J153" i="4"/>
  <c r="L153" i="4"/>
  <c r="M153" i="4"/>
  <c r="H154" i="4"/>
  <c r="I154" i="4"/>
  <c r="J154" i="4"/>
  <c r="L154" i="4"/>
  <c r="M154" i="4"/>
  <c r="N157" i="4"/>
  <c r="O157" i="4"/>
  <c r="P157" i="4"/>
  <c r="Q157" i="4"/>
  <c r="H158" i="4"/>
  <c r="I158" i="4"/>
  <c r="J158" i="4"/>
  <c r="L158" i="4"/>
  <c r="M158" i="4"/>
  <c r="H159" i="4"/>
  <c r="I159" i="4"/>
  <c r="J159" i="4"/>
  <c r="L159" i="4"/>
  <c r="M159" i="4"/>
  <c r="H160" i="4"/>
  <c r="I160" i="4"/>
  <c r="J160" i="4"/>
  <c r="L160" i="4"/>
  <c r="M160" i="4"/>
  <c r="H161" i="4"/>
  <c r="I161" i="4"/>
  <c r="J161" i="4"/>
  <c r="L161" i="4"/>
  <c r="M161" i="4"/>
  <c r="H162" i="4"/>
  <c r="I162" i="4"/>
  <c r="J162" i="4"/>
  <c r="L162" i="4"/>
  <c r="M162" i="4"/>
  <c r="N163" i="4"/>
  <c r="O163" i="4"/>
  <c r="P163" i="4"/>
  <c r="Q163" i="4"/>
  <c r="H164" i="4"/>
  <c r="I164" i="4"/>
  <c r="J164" i="4"/>
  <c r="L164" i="4"/>
  <c r="M164" i="4"/>
  <c r="H165" i="4"/>
  <c r="I165" i="4"/>
  <c r="J165" i="4"/>
  <c r="L165" i="4"/>
  <c r="M165" i="4"/>
  <c r="H166" i="4"/>
  <c r="I166" i="4"/>
  <c r="J166" i="4"/>
  <c r="L166" i="4"/>
  <c r="M166" i="4"/>
  <c r="H167" i="4"/>
  <c r="I167" i="4"/>
  <c r="J167" i="4"/>
  <c r="L167" i="4"/>
  <c r="M167" i="4"/>
  <c r="H168" i="4"/>
  <c r="I168" i="4"/>
  <c r="J168" i="4"/>
  <c r="L168" i="4"/>
  <c r="M168" i="4"/>
  <c r="N169" i="4"/>
  <c r="O169" i="4"/>
  <c r="P169" i="4"/>
  <c r="Q169" i="4"/>
  <c r="H170" i="4"/>
  <c r="I170" i="4"/>
  <c r="J170" i="4"/>
  <c r="L170" i="4"/>
  <c r="M170" i="4"/>
  <c r="H171" i="4"/>
  <c r="I171" i="4"/>
  <c r="J171" i="4"/>
  <c r="L171" i="4"/>
  <c r="M171" i="4"/>
  <c r="H172" i="4"/>
  <c r="I172" i="4"/>
  <c r="J172" i="4"/>
  <c r="L172" i="4"/>
  <c r="M172" i="4"/>
  <c r="H173" i="4"/>
  <c r="I173" i="4"/>
  <c r="J173" i="4"/>
  <c r="L173" i="4"/>
  <c r="M173" i="4"/>
  <c r="H174" i="4"/>
  <c r="I174" i="4"/>
  <c r="J174" i="4"/>
  <c r="L174" i="4"/>
  <c r="M174" i="4"/>
  <c r="N175" i="4"/>
  <c r="O175" i="4"/>
  <c r="P175" i="4"/>
  <c r="Q175" i="4"/>
  <c r="H176" i="4"/>
  <c r="I176" i="4"/>
  <c r="J176" i="4"/>
  <c r="L176" i="4"/>
  <c r="M176" i="4"/>
  <c r="H177" i="4"/>
  <c r="I177" i="4"/>
  <c r="J177" i="4"/>
  <c r="L177" i="4"/>
  <c r="M177" i="4"/>
  <c r="H178" i="4"/>
  <c r="I178" i="4"/>
  <c r="J178" i="4"/>
  <c r="L178" i="4"/>
  <c r="M178" i="4"/>
  <c r="H179" i="4"/>
  <c r="I179" i="4"/>
  <c r="J179" i="4"/>
  <c r="L179" i="4"/>
  <c r="M179" i="4"/>
  <c r="H180" i="4"/>
  <c r="I180" i="4"/>
  <c r="J180" i="4"/>
  <c r="L180" i="4"/>
  <c r="M180" i="4"/>
  <c r="N181" i="4"/>
  <c r="O181" i="4"/>
  <c r="P181" i="4"/>
  <c r="Q181" i="4"/>
  <c r="H182" i="4"/>
  <c r="I182" i="4"/>
  <c r="J182" i="4"/>
  <c r="L182" i="4"/>
  <c r="M182" i="4"/>
  <c r="H183" i="4"/>
  <c r="I183" i="4"/>
  <c r="J183" i="4"/>
  <c r="L183" i="4"/>
  <c r="M183" i="4"/>
  <c r="H184" i="4"/>
  <c r="I184" i="4"/>
  <c r="J184" i="4"/>
  <c r="L184" i="4"/>
  <c r="M184" i="4"/>
  <c r="H185" i="4"/>
  <c r="I185" i="4"/>
  <c r="J185" i="4"/>
  <c r="L185" i="4"/>
  <c r="M185" i="4"/>
  <c r="H186" i="4"/>
  <c r="I186" i="4"/>
  <c r="J186" i="4"/>
  <c r="L186" i="4"/>
  <c r="M186" i="4"/>
  <c r="N187" i="4"/>
  <c r="O187" i="4"/>
  <c r="P187" i="4"/>
  <c r="Q187" i="4"/>
  <c r="H188" i="4"/>
  <c r="I188" i="4"/>
  <c r="J188" i="4"/>
  <c r="L188" i="4"/>
  <c r="M188" i="4"/>
  <c r="H189" i="4"/>
  <c r="I189" i="4"/>
  <c r="J189" i="4"/>
  <c r="L189" i="4"/>
  <c r="M189" i="4"/>
  <c r="H190" i="4"/>
  <c r="I190" i="4"/>
  <c r="J190" i="4"/>
  <c r="L190" i="4"/>
  <c r="M190" i="4"/>
  <c r="H191" i="4"/>
  <c r="I191" i="4"/>
  <c r="J191" i="4"/>
  <c r="L191" i="4"/>
  <c r="M191" i="4"/>
  <c r="H192" i="4"/>
  <c r="I192" i="4"/>
  <c r="J192" i="4"/>
  <c r="L192" i="4"/>
  <c r="M192" i="4"/>
  <c r="N193" i="4"/>
  <c r="O193" i="4"/>
  <c r="P193" i="4"/>
  <c r="Q193" i="4"/>
  <c r="H194" i="4"/>
  <c r="I194" i="4"/>
  <c r="J194" i="4"/>
  <c r="L194" i="4"/>
  <c r="M194" i="4"/>
  <c r="H195" i="4"/>
  <c r="I195" i="4"/>
  <c r="J195" i="4"/>
  <c r="L195" i="4"/>
  <c r="M195" i="4"/>
  <c r="H196" i="4"/>
  <c r="I196" i="4"/>
  <c r="J196" i="4"/>
  <c r="L196" i="4"/>
  <c r="M196" i="4"/>
  <c r="I197" i="4"/>
  <c r="J197" i="4"/>
  <c r="M197" i="4"/>
  <c r="H198" i="4"/>
  <c r="I198" i="4"/>
  <c r="J198" i="4"/>
  <c r="L198" i="4"/>
  <c r="M198" i="4"/>
  <c r="N199" i="4"/>
  <c r="O199" i="4"/>
  <c r="P199" i="4"/>
  <c r="Q199" i="4"/>
  <c r="H200" i="4"/>
  <c r="I200" i="4"/>
  <c r="J200" i="4"/>
  <c r="L200" i="4"/>
  <c r="M200" i="4"/>
  <c r="H201" i="4"/>
  <c r="I201" i="4"/>
  <c r="J201" i="4"/>
  <c r="L201" i="4"/>
  <c r="M201" i="4"/>
  <c r="H202" i="4"/>
  <c r="I202" i="4"/>
  <c r="J202" i="4"/>
  <c r="L202" i="4"/>
  <c r="M202" i="4"/>
  <c r="I203" i="4"/>
  <c r="J203" i="4"/>
  <c r="M203" i="4"/>
  <c r="H204" i="4"/>
  <c r="I204" i="4"/>
  <c r="J204" i="4"/>
  <c r="L204" i="4"/>
  <c r="M204" i="4"/>
  <c r="N207" i="4"/>
  <c r="O207" i="4"/>
  <c r="P207" i="4"/>
  <c r="Q207" i="4"/>
  <c r="H208" i="4"/>
  <c r="I208" i="4"/>
  <c r="J208" i="4"/>
  <c r="L208" i="4"/>
  <c r="M208" i="4"/>
  <c r="H209" i="4"/>
  <c r="I209" i="4"/>
  <c r="J209" i="4"/>
  <c r="L209" i="4"/>
  <c r="M209" i="4"/>
  <c r="H210" i="4"/>
  <c r="I210" i="4"/>
  <c r="J210" i="4"/>
  <c r="L210" i="4"/>
  <c r="M210" i="4"/>
  <c r="I211" i="4"/>
  <c r="J211" i="4"/>
  <c r="H212" i="4"/>
  <c r="I212" i="4"/>
  <c r="J212" i="4"/>
  <c r="M212" i="4"/>
  <c r="N213" i="4"/>
  <c r="O213" i="4"/>
  <c r="P213" i="4"/>
  <c r="Q213" i="4"/>
  <c r="H214" i="4"/>
  <c r="I214" i="4"/>
  <c r="J214" i="4"/>
  <c r="L214" i="4"/>
  <c r="M214" i="4"/>
  <c r="H215" i="4"/>
  <c r="I215" i="4"/>
  <c r="J215" i="4"/>
  <c r="L215" i="4"/>
  <c r="M215" i="4"/>
  <c r="H216" i="4"/>
  <c r="I216" i="4"/>
  <c r="J216" i="4"/>
  <c r="L216" i="4"/>
  <c r="M216" i="4"/>
  <c r="H217" i="4"/>
  <c r="I217" i="4"/>
  <c r="J217" i="4"/>
  <c r="L217" i="4"/>
  <c r="M217" i="4"/>
  <c r="H218" i="4"/>
  <c r="I218" i="4"/>
  <c r="J218" i="4"/>
  <c r="L218" i="4"/>
  <c r="M218" i="4"/>
  <c r="N219" i="4"/>
  <c r="O219" i="4"/>
  <c r="P219" i="4"/>
  <c r="Q219" i="4"/>
  <c r="H220" i="4"/>
  <c r="I220" i="4"/>
  <c r="J220" i="4"/>
  <c r="L220" i="4"/>
  <c r="M220" i="4"/>
  <c r="H221" i="4"/>
  <c r="I221" i="4"/>
  <c r="J221" i="4"/>
  <c r="L221" i="4"/>
  <c r="M221" i="4"/>
  <c r="H222" i="4"/>
  <c r="I222" i="4"/>
  <c r="J222" i="4"/>
  <c r="L222" i="4"/>
  <c r="M222" i="4"/>
  <c r="H223" i="4"/>
  <c r="I223" i="4"/>
  <c r="J223" i="4"/>
  <c r="L223" i="4"/>
  <c r="M223" i="4"/>
  <c r="H224" i="4"/>
  <c r="I224" i="4"/>
  <c r="J224" i="4"/>
  <c r="L224" i="4"/>
  <c r="M224" i="4"/>
  <c r="N225" i="4"/>
  <c r="O225" i="4"/>
  <c r="P225" i="4"/>
  <c r="Q225" i="4"/>
  <c r="H226" i="4"/>
  <c r="I226" i="4"/>
  <c r="J226" i="4"/>
  <c r="L226" i="4"/>
  <c r="M226" i="4"/>
  <c r="H227" i="4"/>
  <c r="I227" i="4"/>
  <c r="J227" i="4"/>
  <c r="L227" i="4"/>
  <c r="M227" i="4"/>
  <c r="H228" i="4"/>
  <c r="I228" i="4"/>
  <c r="J228" i="4"/>
  <c r="L228" i="4"/>
  <c r="M228" i="4"/>
  <c r="I229" i="4"/>
  <c r="J229" i="4"/>
  <c r="H230" i="4"/>
  <c r="I230" i="4"/>
  <c r="J230" i="4"/>
  <c r="L230" i="4"/>
  <c r="M230" i="4"/>
  <c r="I232" i="4"/>
  <c r="J232" i="4"/>
  <c r="M232" i="4"/>
  <c r="I233" i="4"/>
  <c r="J233" i="4"/>
  <c r="M233" i="4"/>
  <c r="I234" i="4"/>
  <c r="J234" i="4"/>
  <c r="M234" i="4"/>
  <c r="I235" i="4"/>
  <c r="J235" i="4"/>
  <c r="M235" i="4"/>
  <c r="I236" i="4"/>
  <c r="J236" i="4"/>
  <c r="M236" i="4"/>
  <c r="K165" i="4" l="1"/>
  <c r="G165" i="4" s="1"/>
  <c r="F165" i="4" s="1"/>
  <c r="K167" i="4"/>
  <c r="G167" i="4" s="1"/>
  <c r="F167" i="4" s="1"/>
  <c r="K147" i="4"/>
  <c r="G147" i="4" s="1"/>
  <c r="F147" i="4" s="1"/>
  <c r="P141" i="4"/>
  <c r="O117" i="4"/>
  <c r="Q117" i="4"/>
  <c r="K102" i="4"/>
  <c r="G102" i="4" s="1"/>
  <c r="N99" i="4"/>
  <c r="K76" i="4"/>
  <c r="K196" i="4"/>
  <c r="K90" i="4"/>
  <c r="G90" i="4" s="1"/>
  <c r="F90" i="4" s="1"/>
  <c r="K64" i="4"/>
  <c r="G64" i="4" s="1"/>
  <c r="F64" i="4" s="1"/>
  <c r="K53" i="4"/>
  <c r="G53" i="4" s="1"/>
  <c r="F53" i="4" s="1"/>
  <c r="K221" i="4"/>
  <c r="G221" i="4" s="1"/>
  <c r="F221" i="4" s="1"/>
  <c r="K185" i="4"/>
  <c r="G185" i="4" s="1"/>
  <c r="F185" i="4" s="1"/>
  <c r="K228" i="4"/>
  <c r="G228" i="4" s="1"/>
  <c r="F228" i="4" s="1"/>
  <c r="K202" i="4"/>
  <c r="G202" i="4" s="1"/>
  <c r="F202" i="4" s="1"/>
  <c r="K194" i="4"/>
  <c r="G194" i="4" s="1"/>
  <c r="F194" i="4" s="1"/>
  <c r="K121" i="4"/>
  <c r="G121" i="4" s="1"/>
  <c r="F121" i="4" s="1"/>
  <c r="K104" i="4"/>
  <c r="G104" i="4" s="1"/>
  <c r="F104" i="4" s="1"/>
  <c r="K41" i="4"/>
  <c r="K210" i="4"/>
  <c r="G210" i="4" s="1"/>
  <c r="F210" i="4" s="1"/>
  <c r="J143" i="4"/>
  <c r="K136" i="4"/>
  <c r="G136" i="4" s="1"/>
  <c r="K130" i="4"/>
  <c r="G130" i="4" s="1"/>
  <c r="F130" i="4" s="1"/>
  <c r="J107" i="4"/>
  <c r="K223" i="4"/>
  <c r="G223" i="4" s="1"/>
  <c r="F223" i="4" s="1"/>
  <c r="J219" i="4"/>
  <c r="K209" i="4"/>
  <c r="G209" i="4" s="1"/>
  <c r="F209" i="4" s="1"/>
  <c r="I181" i="4"/>
  <c r="K161" i="4"/>
  <c r="G161" i="4" s="1"/>
  <c r="F161" i="4" s="1"/>
  <c r="K154" i="4"/>
  <c r="G154" i="4" s="1"/>
  <c r="F154" i="4" s="1"/>
  <c r="K153" i="4"/>
  <c r="G153" i="4" s="1"/>
  <c r="F153" i="4" s="1"/>
  <c r="K150" i="4"/>
  <c r="K145" i="4"/>
  <c r="G145" i="4" s="1"/>
  <c r="F145" i="4" s="1"/>
  <c r="O141" i="4"/>
  <c r="K106" i="4"/>
  <c r="G106" i="4" s="1"/>
  <c r="F106" i="4" s="1"/>
  <c r="K92" i="4"/>
  <c r="G92" i="4" s="1"/>
  <c r="F92" i="4" s="1"/>
  <c r="K84" i="4"/>
  <c r="G84" i="4" s="1"/>
  <c r="F84" i="4" s="1"/>
  <c r="K198" i="4"/>
  <c r="G198" i="4" s="1"/>
  <c r="F198" i="4" s="1"/>
  <c r="K162" i="4"/>
  <c r="G162" i="4" s="1"/>
  <c r="F162" i="4" s="1"/>
  <c r="K140" i="4"/>
  <c r="G140" i="4" s="1"/>
  <c r="F140" i="4" s="1"/>
  <c r="K230" i="4"/>
  <c r="G230" i="4" s="1"/>
  <c r="F230" i="4" s="1"/>
  <c r="K216" i="4"/>
  <c r="G196" i="4"/>
  <c r="F196" i="4" s="1"/>
  <c r="K191" i="4"/>
  <c r="G191" i="4" s="1"/>
  <c r="F191" i="4" s="1"/>
  <c r="K178" i="4"/>
  <c r="G178" i="4" s="1"/>
  <c r="F178" i="4" s="1"/>
  <c r="K173" i="4"/>
  <c r="K78" i="4"/>
  <c r="G78" i="4" s="1"/>
  <c r="F78" i="4" s="1"/>
  <c r="G41" i="4"/>
  <c r="F41" i="4" s="1"/>
  <c r="Q99" i="4"/>
  <c r="J193" i="4"/>
  <c r="K174" i="4"/>
  <c r="G174" i="4" s="1"/>
  <c r="F174" i="4" s="1"/>
  <c r="K160" i="4"/>
  <c r="G160" i="4" s="1"/>
  <c r="F160" i="4" s="1"/>
  <c r="H101" i="4"/>
  <c r="K89" i="4"/>
  <c r="G89" i="4" s="1"/>
  <c r="F89" i="4" s="1"/>
  <c r="K74" i="4"/>
  <c r="G74" i="4" s="1"/>
  <c r="F74" i="4" s="1"/>
  <c r="K50" i="4"/>
  <c r="G50" i="4" s="1"/>
  <c r="F50" i="4" s="1"/>
  <c r="K46" i="4"/>
  <c r="G46" i="4" s="1"/>
  <c r="K42" i="4"/>
  <c r="G42" i="4" s="1"/>
  <c r="F42" i="4" s="1"/>
  <c r="K226" i="4"/>
  <c r="G226" i="4" s="1"/>
  <c r="K222" i="4"/>
  <c r="G222" i="4" s="1"/>
  <c r="F222" i="4" s="1"/>
  <c r="K195" i="4"/>
  <c r="G195" i="4" s="1"/>
  <c r="F195" i="4" s="1"/>
  <c r="I193" i="4"/>
  <c r="K190" i="4"/>
  <c r="G190" i="4" s="1"/>
  <c r="F190" i="4" s="1"/>
  <c r="K183" i="4"/>
  <c r="G183" i="4" s="1"/>
  <c r="F183" i="4" s="1"/>
  <c r="K177" i="4"/>
  <c r="G177" i="4" s="1"/>
  <c r="F177" i="4" s="1"/>
  <c r="I169" i="4"/>
  <c r="H157" i="4"/>
  <c r="K152" i="4"/>
  <c r="G152" i="4" s="1"/>
  <c r="F152" i="4" s="1"/>
  <c r="K122" i="4"/>
  <c r="G122" i="4" s="1"/>
  <c r="F122" i="4" s="1"/>
  <c r="K115" i="4"/>
  <c r="K103" i="4"/>
  <c r="G103" i="4" s="1"/>
  <c r="F103" i="4" s="1"/>
  <c r="O99" i="4"/>
  <c r="K80" i="4"/>
  <c r="G80" i="4" s="1"/>
  <c r="F80" i="4" s="1"/>
  <c r="K77" i="4"/>
  <c r="G77" i="4" s="1"/>
  <c r="F77" i="4" s="1"/>
  <c r="K73" i="4"/>
  <c r="G73" i="4" s="1"/>
  <c r="F73" i="4" s="1"/>
  <c r="K66" i="4"/>
  <c r="G66" i="4" s="1"/>
  <c r="F66" i="4" s="1"/>
  <c r="J157" i="4"/>
  <c r="L101" i="4"/>
  <c r="I187" i="4"/>
  <c r="K129" i="4"/>
  <c r="G129" i="4" s="1"/>
  <c r="F129" i="4" s="1"/>
  <c r="J101" i="4"/>
  <c r="K96" i="4"/>
  <c r="G96" i="4" s="1"/>
  <c r="F96" i="4" s="1"/>
  <c r="K70" i="4"/>
  <c r="G70" i="4" s="1"/>
  <c r="K54" i="4"/>
  <c r="G54" i="4" s="1"/>
  <c r="F54" i="4" s="1"/>
  <c r="P37" i="4"/>
  <c r="K224" i="4"/>
  <c r="G224" i="4" s="1"/>
  <c r="F224" i="4" s="1"/>
  <c r="K218" i="4"/>
  <c r="G218" i="4" s="1"/>
  <c r="F218" i="4" s="1"/>
  <c r="K214" i="4"/>
  <c r="G214" i="4" s="1"/>
  <c r="J207" i="4"/>
  <c r="K204" i="4"/>
  <c r="K200" i="4"/>
  <c r="K189" i="4"/>
  <c r="G189" i="4" s="1"/>
  <c r="F189" i="4" s="1"/>
  <c r="J181" i="4"/>
  <c r="K180" i="4"/>
  <c r="G180" i="4" s="1"/>
  <c r="F180" i="4" s="1"/>
  <c r="K176" i="4"/>
  <c r="G176" i="4" s="1"/>
  <c r="K172" i="4"/>
  <c r="G172" i="4" s="1"/>
  <c r="F172" i="4" s="1"/>
  <c r="K171" i="4"/>
  <c r="G171" i="4" s="1"/>
  <c r="F171" i="4" s="1"/>
  <c r="N117" i="4"/>
  <c r="K109" i="4"/>
  <c r="G109" i="4" s="1"/>
  <c r="F109" i="4" s="1"/>
  <c r="N67" i="4"/>
  <c r="L187" i="4"/>
  <c r="H213" i="4"/>
  <c r="H169" i="4"/>
  <c r="J225" i="4"/>
  <c r="I219" i="4"/>
  <c r="I199" i="4"/>
  <c r="G173" i="4"/>
  <c r="F173" i="4" s="1"/>
  <c r="L169" i="4"/>
  <c r="K170" i="4"/>
  <c r="M219" i="4"/>
  <c r="K220" i="4"/>
  <c r="G220" i="4" s="1"/>
  <c r="L181" i="4"/>
  <c r="K182" i="4"/>
  <c r="L163" i="4"/>
  <c r="Q155" i="4"/>
  <c r="I163" i="4"/>
  <c r="L157" i="4"/>
  <c r="L149" i="4"/>
  <c r="J127" i="4"/>
  <c r="M119" i="4"/>
  <c r="I93" i="4"/>
  <c r="I81" i="4"/>
  <c r="J69" i="4"/>
  <c r="I207" i="4"/>
  <c r="K184" i="4"/>
  <c r="G184" i="4" s="1"/>
  <c r="F184" i="4" s="1"/>
  <c r="I175" i="4"/>
  <c r="K158" i="4"/>
  <c r="K146" i="4"/>
  <c r="G146" i="4" s="1"/>
  <c r="F146" i="4" s="1"/>
  <c r="K139" i="4"/>
  <c r="G139" i="4" s="1"/>
  <c r="F139" i="4" s="1"/>
  <c r="J135" i="4"/>
  <c r="J133" i="4" s="1"/>
  <c r="K124" i="4"/>
  <c r="K120" i="4"/>
  <c r="G120" i="4" s="1"/>
  <c r="L119" i="4"/>
  <c r="M107" i="4"/>
  <c r="K95" i="4"/>
  <c r="G95" i="4" s="1"/>
  <c r="F95" i="4" s="1"/>
  <c r="M93" i="4"/>
  <c r="K83" i="4"/>
  <c r="G83" i="4" s="1"/>
  <c r="F83" i="4" s="1"/>
  <c r="M81" i="4"/>
  <c r="G76" i="4"/>
  <c r="F76" i="4" s="1"/>
  <c r="K72" i="4"/>
  <c r="G72" i="4" s="1"/>
  <c r="F72" i="4" s="1"/>
  <c r="K65" i="4"/>
  <c r="K56" i="4"/>
  <c r="G56" i="4" s="1"/>
  <c r="F56" i="4" s="1"/>
  <c r="J45" i="4"/>
  <c r="K44" i="4"/>
  <c r="G44" i="4" s="1"/>
  <c r="F44" i="4" s="1"/>
  <c r="O37" i="4"/>
  <c r="F20" i="4"/>
  <c r="J213" i="4"/>
  <c r="N205" i="4"/>
  <c r="M193" i="4"/>
  <c r="K186" i="4"/>
  <c r="G186" i="4" s="1"/>
  <c r="F186" i="4" s="1"/>
  <c r="H175" i="4"/>
  <c r="J169" i="4"/>
  <c r="P155" i="4"/>
  <c r="K98" i="4"/>
  <c r="K94" i="4"/>
  <c r="G94" i="4" s="1"/>
  <c r="M87" i="4"/>
  <c r="I87" i="4"/>
  <c r="K86" i="4"/>
  <c r="G86" i="4" s="1"/>
  <c r="F86" i="4" s="1"/>
  <c r="K82" i="4"/>
  <c r="L81" i="4"/>
  <c r="J61" i="4"/>
  <c r="M51" i="4"/>
  <c r="M39" i="4"/>
  <c r="N37" i="4"/>
  <c r="K215" i="4"/>
  <c r="G215" i="4" s="1"/>
  <c r="F215" i="4" s="1"/>
  <c r="K208" i="4"/>
  <c r="M181" i="4"/>
  <c r="H181" i="4"/>
  <c r="M169" i="4"/>
  <c r="K168" i="4"/>
  <c r="G168" i="4" s="1"/>
  <c r="F168" i="4" s="1"/>
  <c r="K164" i="4"/>
  <c r="G164" i="4" s="1"/>
  <c r="F164" i="4" s="1"/>
  <c r="H163" i="4"/>
  <c r="K159" i="4"/>
  <c r="G159" i="4" s="1"/>
  <c r="F159" i="4" s="1"/>
  <c r="I157" i="4"/>
  <c r="Q141" i="4"/>
  <c r="K137" i="4"/>
  <c r="G137" i="4" s="1"/>
  <c r="F137" i="4" s="1"/>
  <c r="M135" i="4"/>
  <c r="M133" i="4" s="1"/>
  <c r="K116" i="4"/>
  <c r="P99" i="4"/>
  <c r="L75" i="4"/>
  <c r="O67" i="4"/>
  <c r="Q67" i="4"/>
  <c r="K52" i="4"/>
  <c r="K40" i="4"/>
  <c r="G40" i="4" s="1"/>
  <c r="I69" i="4"/>
  <c r="K63" i="4"/>
  <c r="G63" i="4" s="1"/>
  <c r="F63" i="4" s="1"/>
  <c r="M61" i="4"/>
  <c r="K48" i="4"/>
  <c r="G48" i="4" s="1"/>
  <c r="F48" i="4" s="1"/>
  <c r="I45" i="4"/>
  <c r="Q37" i="4"/>
  <c r="Q57" i="4" s="1"/>
  <c r="K227" i="4"/>
  <c r="G227" i="4" s="1"/>
  <c r="F227" i="4" s="1"/>
  <c r="L219" i="4"/>
  <c r="H219" i="4"/>
  <c r="K217" i="4"/>
  <c r="G217" i="4" s="1"/>
  <c r="F217" i="4" s="1"/>
  <c r="L213" i="4"/>
  <c r="Q205" i="4"/>
  <c r="P205" i="4"/>
  <c r="K201" i="4"/>
  <c r="G201" i="4" s="1"/>
  <c r="F201" i="4" s="1"/>
  <c r="K192" i="4"/>
  <c r="G192" i="4" s="1"/>
  <c r="F192" i="4" s="1"/>
  <c r="K188" i="4"/>
  <c r="G188" i="4" s="1"/>
  <c r="H187" i="4"/>
  <c r="K179" i="4"/>
  <c r="G179" i="4" s="1"/>
  <c r="F179" i="4" s="1"/>
  <c r="L175" i="4"/>
  <c r="K166" i="4"/>
  <c r="G166" i="4" s="1"/>
  <c r="F166" i="4" s="1"/>
  <c r="M157" i="4"/>
  <c r="O155" i="4"/>
  <c r="N141" i="4"/>
  <c r="I135" i="4"/>
  <c r="I133" i="4" s="1"/>
  <c r="K123" i="4"/>
  <c r="K110" i="4"/>
  <c r="G110" i="4" s="1"/>
  <c r="F110" i="4" s="1"/>
  <c r="K97" i="4"/>
  <c r="J93" i="4"/>
  <c r="K85" i="4"/>
  <c r="G85" i="4" s="1"/>
  <c r="F85" i="4" s="1"/>
  <c r="J81" i="4"/>
  <c r="M75" i="4"/>
  <c r="I75" i="4"/>
  <c r="K71" i="4"/>
  <c r="G71" i="4" s="1"/>
  <c r="F71" i="4" s="1"/>
  <c r="M69" i="4"/>
  <c r="J51" i="4"/>
  <c r="K47" i="4"/>
  <c r="I225" i="4"/>
  <c r="J199" i="4"/>
  <c r="K108" i="4"/>
  <c r="I213" i="4"/>
  <c r="G204" i="4"/>
  <c r="F204" i="4" s="1"/>
  <c r="J187" i="4"/>
  <c r="N155" i="4"/>
  <c r="J175" i="4"/>
  <c r="I149" i="4"/>
  <c r="K144" i="4"/>
  <c r="G144" i="4" s="1"/>
  <c r="L143" i="4"/>
  <c r="M143" i="4"/>
  <c r="H135" i="4"/>
  <c r="H133" i="4" s="1"/>
  <c r="G216" i="4"/>
  <c r="F216" i="4" s="1"/>
  <c r="M213" i="4"/>
  <c r="O205" i="4"/>
  <c r="J163" i="4"/>
  <c r="J119" i="4"/>
  <c r="L93" i="4"/>
  <c r="M199" i="4"/>
  <c r="M187" i="4"/>
  <c r="M175" i="4"/>
  <c r="M163" i="4"/>
  <c r="K132" i="4"/>
  <c r="G132" i="4" s="1"/>
  <c r="F132" i="4" s="1"/>
  <c r="P117" i="4"/>
  <c r="G88" i="4"/>
  <c r="L69" i="4"/>
  <c r="K32" i="4"/>
  <c r="K151" i="4"/>
  <c r="G151" i="4" s="1"/>
  <c r="F151" i="4" s="1"/>
  <c r="M149" i="4"/>
  <c r="K148" i="4"/>
  <c r="G148" i="4" s="1"/>
  <c r="F148" i="4" s="1"/>
  <c r="I143" i="4"/>
  <c r="G124" i="4"/>
  <c r="F124" i="4" s="1"/>
  <c r="H119" i="4"/>
  <c r="J87" i="4"/>
  <c r="J75" i="4"/>
  <c r="P67" i="4"/>
  <c r="L61" i="4"/>
  <c r="K62" i="4"/>
  <c r="J39" i="4"/>
  <c r="H149" i="4"/>
  <c r="H143" i="4"/>
  <c r="K138" i="4"/>
  <c r="G138" i="4" s="1"/>
  <c r="F138" i="4" s="1"/>
  <c r="L135" i="4"/>
  <c r="L133" i="4" s="1"/>
  <c r="K128" i="4"/>
  <c r="H81" i="4"/>
  <c r="J149" i="4"/>
  <c r="G98" i="4"/>
  <c r="F98" i="4" s="1"/>
  <c r="H69" i="4"/>
  <c r="P57" i="4" l="1"/>
  <c r="L67" i="4"/>
  <c r="K149" i="4"/>
  <c r="Q59" i="4"/>
  <c r="Q35" i="4" s="1"/>
  <c r="J205" i="4"/>
  <c r="I67" i="4"/>
  <c r="J141" i="4"/>
  <c r="K219" i="4"/>
  <c r="G150" i="4"/>
  <c r="F150" i="4" s="1"/>
  <c r="F149" i="4" s="1"/>
  <c r="O59" i="4"/>
  <c r="N59" i="4"/>
  <c r="N35" i="4" s="1"/>
  <c r="N15" i="4" s="1"/>
  <c r="J99" i="4"/>
  <c r="P59" i="4"/>
  <c r="P35" i="4" s="1"/>
  <c r="K213" i="4"/>
  <c r="K75" i="4"/>
  <c r="K93" i="4"/>
  <c r="I155" i="4"/>
  <c r="K119" i="4"/>
  <c r="K81" i="4"/>
  <c r="M67" i="4"/>
  <c r="J37" i="4"/>
  <c r="J67" i="4"/>
  <c r="G200" i="4"/>
  <c r="O35" i="4"/>
  <c r="O15" i="4" s="1"/>
  <c r="O27" i="4" s="1"/>
  <c r="O24" i="4" s="1"/>
  <c r="K61" i="4"/>
  <c r="L141" i="4"/>
  <c r="G182" i="4"/>
  <c r="K181" i="4"/>
  <c r="G52" i="4"/>
  <c r="I205" i="4"/>
  <c r="G170" i="4"/>
  <c r="K169" i="4"/>
  <c r="G82" i="4"/>
  <c r="G81" i="4" s="1"/>
  <c r="I141" i="4"/>
  <c r="G62" i="4"/>
  <c r="F62" i="4" s="1"/>
  <c r="M155" i="4"/>
  <c r="J117" i="4"/>
  <c r="J155" i="4"/>
  <c r="K187" i="4"/>
  <c r="M141" i="4"/>
  <c r="K175" i="4"/>
  <c r="G208" i="4"/>
  <c r="G108" i="4"/>
  <c r="F108" i="4" s="1"/>
  <c r="H141" i="4"/>
  <c r="K163" i="4"/>
  <c r="K69" i="4"/>
  <c r="G158" i="4"/>
  <c r="K157" i="4"/>
  <c r="G219" i="4"/>
  <c r="F220" i="4"/>
  <c r="F219" i="4" s="1"/>
  <c r="F94" i="4"/>
  <c r="F120" i="4"/>
  <c r="F88" i="4"/>
  <c r="G175" i="4"/>
  <c r="F176" i="4"/>
  <c r="F175" i="4" s="1"/>
  <c r="F136" i="4"/>
  <c r="F135" i="4" s="1"/>
  <c r="F133" i="4" s="1"/>
  <c r="G135" i="4"/>
  <c r="G133" i="4" s="1"/>
  <c r="F226" i="4"/>
  <c r="F70" i="4"/>
  <c r="F69" i="4" s="1"/>
  <c r="G69" i="4"/>
  <c r="F144" i="4"/>
  <c r="F143" i="4" s="1"/>
  <c r="G143" i="4"/>
  <c r="G128" i="4"/>
  <c r="F40" i="4"/>
  <c r="K143" i="4"/>
  <c r="F214" i="4"/>
  <c r="F213" i="4" s="1"/>
  <c r="G213" i="4"/>
  <c r="K135" i="4"/>
  <c r="K133" i="4" s="1"/>
  <c r="G163" i="4"/>
  <c r="F102" i="4"/>
  <c r="F46" i="4"/>
  <c r="F163" i="4"/>
  <c r="G187" i="4"/>
  <c r="F188" i="4"/>
  <c r="F187" i="4" s="1"/>
  <c r="Q15" i="4" l="1"/>
  <c r="Q24" i="4" s="1"/>
  <c r="Q58" i="4"/>
  <c r="P15" i="4"/>
  <c r="P24" i="4" s="1"/>
  <c r="P58" i="4"/>
  <c r="J59" i="4"/>
  <c r="J35" i="4" s="1"/>
  <c r="J15" i="4" s="1"/>
  <c r="K141" i="4"/>
  <c r="G149" i="4"/>
  <c r="G141" i="4" s="1"/>
  <c r="F82" i="4"/>
  <c r="F81" i="4" s="1"/>
  <c r="F200" i="4"/>
  <c r="K67" i="4"/>
  <c r="F208" i="4"/>
  <c r="F52" i="4"/>
  <c r="G169" i="4"/>
  <c r="F170" i="4"/>
  <c r="F169" i="4" s="1"/>
  <c r="F182" i="4"/>
  <c r="F181" i="4" s="1"/>
  <c r="G181" i="4"/>
  <c r="G157" i="4"/>
  <c r="F158" i="4"/>
  <c r="F157" i="4" s="1"/>
  <c r="F128" i="4"/>
  <c r="F141" i="4"/>
  <c r="H19" i="11"/>
  <c r="J31" i="10"/>
  <c r="G221" i="18" l="1"/>
  <c r="G220" i="18"/>
  <c r="G219" i="18"/>
  <c r="G218" i="18"/>
  <c r="G217" i="18"/>
  <c r="G215" i="18"/>
  <c r="G214" i="18"/>
  <c r="G213" i="18"/>
  <c r="G212" i="18"/>
  <c r="G211" i="18"/>
  <c r="S210" i="18"/>
  <c r="R210" i="18"/>
  <c r="Q210" i="18"/>
  <c r="Q190" i="18" s="1"/>
  <c r="P210" i="18"/>
  <c r="O210" i="18"/>
  <c r="N210" i="18"/>
  <c r="M210" i="18"/>
  <c r="L210" i="18"/>
  <c r="K210" i="18"/>
  <c r="J210" i="18"/>
  <c r="I210" i="18"/>
  <c r="I190" i="18" s="1"/>
  <c r="H210" i="18"/>
  <c r="G209" i="18"/>
  <c r="G208" i="18"/>
  <c r="G207" i="18"/>
  <c r="G206" i="18"/>
  <c r="G205" i="18"/>
  <c r="S204" i="18"/>
  <c r="R204" i="18"/>
  <c r="Q204" i="18"/>
  <c r="P204" i="18"/>
  <c r="O204" i="18"/>
  <c r="N204" i="18"/>
  <c r="M204" i="18"/>
  <c r="L204" i="18"/>
  <c r="K204" i="18"/>
  <c r="J204" i="18"/>
  <c r="I204" i="18"/>
  <c r="H204" i="18"/>
  <c r="G204" i="18" s="1"/>
  <c r="G203" i="18"/>
  <c r="G202" i="18"/>
  <c r="G201" i="18"/>
  <c r="G200" i="18"/>
  <c r="G199" i="18"/>
  <c r="S198" i="18"/>
  <c r="R198" i="18"/>
  <c r="R190" i="18" s="1"/>
  <c r="Q198" i="18"/>
  <c r="P198" i="18"/>
  <c r="O198" i="18"/>
  <c r="N198" i="18"/>
  <c r="N190" i="18" s="1"/>
  <c r="M198" i="18"/>
  <c r="L198" i="18"/>
  <c r="K198" i="18"/>
  <c r="J198" i="18"/>
  <c r="J190" i="18" s="1"/>
  <c r="I198" i="18"/>
  <c r="H198" i="18"/>
  <c r="G198" i="18" s="1"/>
  <c r="G197" i="18"/>
  <c r="G196" i="18"/>
  <c r="G195" i="18"/>
  <c r="G194" i="18"/>
  <c r="G193" i="18"/>
  <c r="S192" i="18"/>
  <c r="S190" i="18" s="1"/>
  <c r="R192" i="18"/>
  <c r="Q192" i="18"/>
  <c r="P192" i="18"/>
  <c r="O192" i="18"/>
  <c r="O190" i="18" s="1"/>
  <c r="N192" i="18"/>
  <c r="M192" i="18"/>
  <c r="L192" i="18"/>
  <c r="K192" i="18"/>
  <c r="K190" i="18" s="1"/>
  <c r="J192" i="18"/>
  <c r="I192" i="18"/>
  <c r="H192" i="18"/>
  <c r="G192" i="18"/>
  <c r="P190" i="18"/>
  <c r="L190" i="18"/>
  <c r="H190" i="18"/>
  <c r="G189" i="18"/>
  <c r="G188" i="18"/>
  <c r="G187" i="18"/>
  <c r="G186" i="18"/>
  <c r="G185" i="18"/>
  <c r="S184" i="18"/>
  <c r="R184" i="18"/>
  <c r="Q184" i="18"/>
  <c r="P184" i="18"/>
  <c r="O184" i="18"/>
  <c r="N184" i="18"/>
  <c r="M184" i="18"/>
  <c r="L184" i="18"/>
  <c r="K184" i="18"/>
  <c r="J184" i="18"/>
  <c r="I184" i="18"/>
  <c r="H184" i="18"/>
  <c r="G184" i="18"/>
  <c r="G183" i="18"/>
  <c r="G182" i="18"/>
  <c r="G181" i="18"/>
  <c r="G180" i="18"/>
  <c r="G179" i="18"/>
  <c r="S178" i="18"/>
  <c r="R178" i="18"/>
  <c r="Q178" i="18"/>
  <c r="P178" i="18"/>
  <c r="O178" i="18"/>
  <c r="N178" i="18"/>
  <c r="M178" i="18"/>
  <c r="L178" i="18"/>
  <c r="K178" i="18"/>
  <c r="J178" i="18"/>
  <c r="I178" i="18"/>
  <c r="H178" i="18"/>
  <c r="G177" i="18"/>
  <c r="G176" i="18"/>
  <c r="G175" i="18"/>
  <c r="G174" i="18"/>
  <c r="G173" i="18"/>
  <c r="S172" i="18"/>
  <c r="R172" i="18"/>
  <c r="Q172" i="18"/>
  <c r="P172" i="18"/>
  <c r="O172" i="18"/>
  <c r="N172" i="18"/>
  <c r="M172" i="18"/>
  <c r="L172" i="18"/>
  <c r="K172" i="18"/>
  <c r="J172" i="18"/>
  <c r="G172" i="18" s="1"/>
  <c r="I172" i="18"/>
  <c r="H172" i="18"/>
  <c r="G171" i="18"/>
  <c r="G170" i="18"/>
  <c r="G169" i="18"/>
  <c r="G168" i="18"/>
  <c r="G167" i="18"/>
  <c r="S166" i="18"/>
  <c r="R166" i="18"/>
  <c r="Q166" i="18"/>
  <c r="P166" i="18"/>
  <c r="O166" i="18"/>
  <c r="N166" i="18"/>
  <c r="M166" i="18"/>
  <c r="L166" i="18"/>
  <c r="K166" i="18"/>
  <c r="J166" i="18"/>
  <c r="I166" i="18"/>
  <c r="H166" i="18"/>
  <c r="G166" i="18" s="1"/>
  <c r="G165" i="18"/>
  <c r="G164" i="18"/>
  <c r="G163" i="18"/>
  <c r="G162" i="18"/>
  <c r="G161" i="18"/>
  <c r="S160" i="18"/>
  <c r="R160" i="18"/>
  <c r="Q160" i="18"/>
  <c r="P160" i="18"/>
  <c r="O160" i="18"/>
  <c r="N160" i="18"/>
  <c r="M160" i="18"/>
  <c r="L160" i="18"/>
  <c r="K160" i="18"/>
  <c r="J160" i="18"/>
  <c r="I160" i="18"/>
  <c r="H160" i="18"/>
  <c r="G160" i="18"/>
  <c r="G159" i="18"/>
  <c r="G158" i="18"/>
  <c r="G157" i="18"/>
  <c r="G156" i="18"/>
  <c r="G155" i="18"/>
  <c r="S154" i="18"/>
  <c r="R154" i="18"/>
  <c r="Q154" i="18"/>
  <c r="P154" i="18"/>
  <c r="O154" i="18"/>
  <c r="N154" i="18"/>
  <c r="M154" i="18"/>
  <c r="L154" i="18"/>
  <c r="K154" i="18"/>
  <c r="J154" i="18"/>
  <c r="I154" i="18"/>
  <c r="H154" i="18"/>
  <c r="G153" i="18"/>
  <c r="G152" i="18"/>
  <c r="G151" i="18"/>
  <c r="G150" i="18"/>
  <c r="G149" i="18"/>
  <c r="S148" i="18"/>
  <c r="R148" i="18"/>
  <c r="R140" i="18" s="1"/>
  <c r="Q148" i="18"/>
  <c r="P148" i="18"/>
  <c r="O148" i="18"/>
  <c r="N148" i="18"/>
  <c r="N140" i="18" s="1"/>
  <c r="M148" i="18"/>
  <c r="L148" i="18"/>
  <c r="K148" i="18"/>
  <c r="J148" i="18"/>
  <c r="I148" i="18"/>
  <c r="H148" i="18"/>
  <c r="G147" i="18"/>
  <c r="G146" i="18"/>
  <c r="G145" i="18"/>
  <c r="G144" i="18"/>
  <c r="G143" i="18"/>
  <c r="S142" i="18"/>
  <c r="R142" i="18"/>
  <c r="Q142" i="18"/>
  <c r="P142" i="18"/>
  <c r="P140" i="18" s="1"/>
  <c r="O142" i="18"/>
  <c r="N142" i="18"/>
  <c r="M142" i="18"/>
  <c r="L142" i="18"/>
  <c r="L140" i="18" s="1"/>
  <c r="K142" i="18"/>
  <c r="J142" i="18"/>
  <c r="I142" i="18"/>
  <c r="H142" i="18"/>
  <c r="Q140" i="18"/>
  <c r="M140" i="18"/>
  <c r="I140" i="18"/>
  <c r="G139" i="18"/>
  <c r="G138" i="18"/>
  <c r="G137" i="18"/>
  <c r="G136" i="18"/>
  <c r="G135" i="18"/>
  <c r="S134" i="18"/>
  <c r="S126" i="18" s="1"/>
  <c r="R134" i="18"/>
  <c r="Q134" i="18"/>
  <c r="P134" i="18"/>
  <c r="P126" i="18" s="1"/>
  <c r="O134" i="18"/>
  <c r="N134" i="18"/>
  <c r="M134" i="18"/>
  <c r="L134" i="18"/>
  <c r="L126" i="18" s="1"/>
  <c r="K134" i="18"/>
  <c r="K126" i="18" s="1"/>
  <c r="J134" i="18"/>
  <c r="I134" i="18"/>
  <c r="H134" i="18"/>
  <c r="H126" i="18" s="1"/>
  <c r="G134" i="18"/>
  <c r="G133" i="18"/>
  <c r="G132" i="18"/>
  <c r="G131" i="18"/>
  <c r="G130" i="18"/>
  <c r="G129" i="18"/>
  <c r="S128" i="18"/>
  <c r="R128" i="18"/>
  <c r="Q128" i="18"/>
  <c r="Q126" i="18" s="1"/>
  <c r="P128" i="18"/>
  <c r="O128" i="18"/>
  <c r="N128" i="18"/>
  <c r="N126" i="18" s="1"/>
  <c r="M128" i="18"/>
  <c r="M126" i="18" s="1"/>
  <c r="L128" i="18"/>
  <c r="K128" i="18"/>
  <c r="J128" i="18"/>
  <c r="I128" i="18"/>
  <c r="I126" i="18" s="1"/>
  <c r="G126" i="18" s="1"/>
  <c r="H128" i="18"/>
  <c r="R126" i="18"/>
  <c r="O126" i="18"/>
  <c r="J126" i="18"/>
  <c r="G125" i="18"/>
  <c r="G124" i="18"/>
  <c r="G123" i="18"/>
  <c r="G122" i="18"/>
  <c r="G121" i="18"/>
  <c r="S120" i="18"/>
  <c r="R120" i="18"/>
  <c r="Q120" i="18"/>
  <c r="P120" i="18"/>
  <c r="P118" i="18" s="1"/>
  <c r="O120" i="18"/>
  <c r="N120" i="18"/>
  <c r="M120" i="18"/>
  <c r="M118" i="18" s="1"/>
  <c r="L120" i="18"/>
  <c r="L118" i="18" s="1"/>
  <c r="K120" i="18"/>
  <c r="J120" i="18"/>
  <c r="I120" i="18"/>
  <c r="H120" i="18"/>
  <c r="S118" i="18"/>
  <c r="R118" i="18"/>
  <c r="Q118" i="18"/>
  <c r="O118" i="18"/>
  <c r="N118" i="18"/>
  <c r="K118" i="18"/>
  <c r="J118" i="18"/>
  <c r="I118" i="18"/>
  <c r="G117" i="18"/>
  <c r="G116" i="18"/>
  <c r="G115" i="18"/>
  <c r="G114" i="18"/>
  <c r="G113" i="18"/>
  <c r="S112" i="18"/>
  <c r="R112" i="18"/>
  <c r="Q112" i="18"/>
  <c r="P112" i="18"/>
  <c r="O112" i="18"/>
  <c r="O102" i="18" s="1"/>
  <c r="N112" i="18"/>
  <c r="M112" i="18"/>
  <c r="L112" i="18"/>
  <c r="L102" i="18" s="1"/>
  <c r="K112" i="18"/>
  <c r="J112" i="18"/>
  <c r="I112" i="18"/>
  <c r="H112" i="18"/>
  <c r="G112" i="18"/>
  <c r="G111" i="18"/>
  <c r="G109" i="18"/>
  <c r="G108" i="18"/>
  <c r="G107" i="18"/>
  <c r="G106" i="18"/>
  <c r="G105" i="18"/>
  <c r="S104" i="18"/>
  <c r="R104" i="18"/>
  <c r="R102" i="18" s="1"/>
  <c r="Q104" i="18"/>
  <c r="P104" i="18"/>
  <c r="O104" i="18"/>
  <c r="N104" i="18"/>
  <c r="N102" i="18" s="1"/>
  <c r="M104" i="18"/>
  <c r="L104" i="18"/>
  <c r="K104" i="18"/>
  <c r="J104" i="18"/>
  <c r="I104" i="18"/>
  <c r="H104" i="18"/>
  <c r="S102" i="18"/>
  <c r="Q102" i="18"/>
  <c r="P102" i="18"/>
  <c r="M102" i="18"/>
  <c r="K102" i="18"/>
  <c r="I102" i="18"/>
  <c r="H102" i="18"/>
  <c r="G101" i="18"/>
  <c r="G100" i="18"/>
  <c r="G99" i="18"/>
  <c r="G97" i="18"/>
  <c r="G96" i="18"/>
  <c r="G95" i="18"/>
  <c r="G94" i="18"/>
  <c r="G93" i="18"/>
  <c r="S92" i="18"/>
  <c r="R92" i="18"/>
  <c r="Q92" i="18"/>
  <c r="Q84" i="18" s="1"/>
  <c r="P92" i="18"/>
  <c r="O92" i="18"/>
  <c r="N92" i="18"/>
  <c r="M92" i="18"/>
  <c r="M84" i="18" s="1"/>
  <c r="L92" i="18"/>
  <c r="K92" i="18"/>
  <c r="J92" i="18"/>
  <c r="I92" i="18"/>
  <c r="I84" i="18" s="1"/>
  <c r="H92" i="18"/>
  <c r="G91" i="18"/>
  <c r="G90" i="18"/>
  <c r="G89" i="18"/>
  <c r="G88" i="18"/>
  <c r="G87" i="18"/>
  <c r="S86" i="18"/>
  <c r="R86" i="18"/>
  <c r="R84" i="18" s="1"/>
  <c r="Q86" i="18"/>
  <c r="P86" i="18"/>
  <c r="O86" i="18"/>
  <c r="N86" i="18"/>
  <c r="N84" i="18" s="1"/>
  <c r="M86" i="18"/>
  <c r="L86" i="18"/>
  <c r="K86" i="18"/>
  <c r="J86" i="18"/>
  <c r="I86" i="18"/>
  <c r="H86" i="18"/>
  <c r="S84" i="18"/>
  <c r="P84" i="18"/>
  <c r="O84" i="18"/>
  <c r="L84" i="18"/>
  <c r="K84" i="18"/>
  <c r="H84" i="18"/>
  <c r="G84" i="18"/>
  <c r="G83" i="18"/>
  <c r="G82" i="18"/>
  <c r="G81" i="18"/>
  <c r="G80" i="18"/>
  <c r="G79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7" i="18"/>
  <c r="G76" i="18"/>
  <c r="G75" i="18"/>
  <c r="G74" i="18"/>
  <c r="G73" i="18"/>
  <c r="S72" i="18"/>
  <c r="R72" i="18"/>
  <c r="Q72" i="18"/>
  <c r="P72" i="18"/>
  <c r="O72" i="18"/>
  <c r="N72" i="18"/>
  <c r="M72" i="18"/>
  <c r="L72" i="18"/>
  <c r="K72" i="18"/>
  <c r="J72" i="18"/>
  <c r="I72" i="18"/>
  <c r="H72" i="18"/>
  <c r="G72" i="18" s="1"/>
  <c r="G71" i="18"/>
  <c r="G70" i="18"/>
  <c r="G69" i="18"/>
  <c r="G68" i="18"/>
  <c r="G67" i="18"/>
  <c r="S66" i="18"/>
  <c r="R66" i="18"/>
  <c r="R52" i="18" s="1"/>
  <c r="R44" i="18" s="1"/>
  <c r="Q66" i="18"/>
  <c r="P66" i="18"/>
  <c r="O66" i="18"/>
  <c r="N66" i="18"/>
  <c r="M66" i="18"/>
  <c r="L66" i="18"/>
  <c r="K66" i="18"/>
  <c r="J66" i="18"/>
  <c r="J52" i="18" s="1"/>
  <c r="I66" i="18"/>
  <c r="H66" i="18"/>
  <c r="G65" i="18"/>
  <c r="G64" i="18"/>
  <c r="G63" i="18"/>
  <c r="G62" i="18"/>
  <c r="G61" i="18"/>
  <c r="S60" i="18"/>
  <c r="S52" i="18" s="1"/>
  <c r="S44" i="18" s="1"/>
  <c r="R60" i="18"/>
  <c r="Q60" i="18"/>
  <c r="P60" i="18"/>
  <c r="P52" i="18" s="1"/>
  <c r="O60" i="18"/>
  <c r="O52" i="18" s="1"/>
  <c r="O44" i="18" s="1"/>
  <c r="N60" i="18"/>
  <c r="M60" i="18"/>
  <c r="L60" i="18"/>
  <c r="L52" i="18" s="1"/>
  <c r="K60" i="18"/>
  <c r="J60" i="18"/>
  <c r="I60" i="18"/>
  <c r="H60" i="18"/>
  <c r="H52" i="18" s="1"/>
  <c r="G60" i="18"/>
  <c r="G59" i="18"/>
  <c r="G58" i="18"/>
  <c r="G57" i="18"/>
  <c r="G56" i="18"/>
  <c r="G55" i="18"/>
  <c r="S54" i="18"/>
  <c r="R54" i="18"/>
  <c r="Q54" i="18"/>
  <c r="Q52" i="18" s="1"/>
  <c r="Q44" i="18" s="1"/>
  <c r="P54" i="18"/>
  <c r="O54" i="18"/>
  <c r="N54" i="18"/>
  <c r="M54" i="18"/>
  <c r="M52" i="18" s="1"/>
  <c r="M44" i="18" s="1"/>
  <c r="L54" i="18"/>
  <c r="K54" i="18"/>
  <c r="J54" i="18"/>
  <c r="I54" i="18"/>
  <c r="I52" i="18" s="1"/>
  <c r="I44" i="18" s="1"/>
  <c r="H54" i="18"/>
  <c r="K52" i="18"/>
  <c r="K44" i="18" s="1"/>
  <c r="G51" i="18"/>
  <c r="G50" i="18"/>
  <c r="G49" i="18"/>
  <c r="G48" i="18"/>
  <c r="G47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P42" i="18"/>
  <c r="L42" i="18"/>
  <c r="G41" i="18"/>
  <c r="G40" i="18"/>
  <c r="G39" i="18"/>
  <c r="G38" i="18"/>
  <c r="G37" i="18"/>
  <c r="S36" i="18"/>
  <c r="R36" i="18"/>
  <c r="R23" i="18" s="1"/>
  <c r="Q36" i="18"/>
  <c r="P36" i="18"/>
  <c r="O36" i="18"/>
  <c r="N36" i="18"/>
  <c r="M36" i="18"/>
  <c r="L36" i="18"/>
  <c r="K36" i="18"/>
  <c r="J36" i="18"/>
  <c r="J23" i="18" s="1"/>
  <c r="I36" i="18"/>
  <c r="H36" i="18"/>
  <c r="G36" i="18" s="1"/>
  <c r="G35" i="18"/>
  <c r="G34" i="18"/>
  <c r="G33" i="18"/>
  <c r="G32" i="18"/>
  <c r="G31" i="18"/>
  <c r="S30" i="18"/>
  <c r="R30" i="18"/>
  <c r="Q30" i="18"/>
  <c r="P30" i="18"/>
  <c r="P23" i="18" s="1"/>
  <c r="O30" i="18"/>
  <c r="O23" i="18" s="1"/>
  <c r="N30" i="18"/>
  <c r="M30" i="18"/>
  <c r="L30" i="18"/>
  <c r="L23" i="18" s="1"/>
  <c r="K30" i="18"/>
  <c r="J30" i="18"/>
  <c r="I30" i="18"/>
  <c r="H30" i="18"/>
  <c r="G30" i="18"/>
  <c r="G29" i="18"/>
  <c r="G28" i="18"/>
  <c r="G27" i="18"/>
  <c r="G26" i="18"/>
  <c r="G25" i="18"/>
  <c r="S24" i="18"/>
  <c r="R24" i="18"/>
  <c r="Q24" i="18"/>
  <c r="Q23" i="18" s="1"/>
  <c r="P24" i="18"/>
  <c r="O24" i="18"/>
  <c r="N24" i="18"/>
  <c r="M24" i="18"/>
  <c r="M23" i="18" s="1"/>
  <c r="L24" i="18"/>
  <c r="K24" i="18"/>
  <c r="J24" i="18"/>
  <c r="I24" i="18"/>
  <c r="I23" i="18" s="1"/>
  <c r="H24" i="18"/>
  <c r="S23" i="18"/>
  <c r="K23" i="18"/>
  <c r="G19" i="18"/>
  <c r="G17" i="18"/>
  <c r="B14" i="18"/>
  <c r="Q9" i="18"/>
  <c r="P7" i="18"/>
  <c r="P5" i="18"/>
  <c r="R1" i="18"/>
  <c r="G221" i="17"/>
  <c r="G220" i="17"/>
  <c r="G219" i="17"/>
  <c r="G218" i="17"/>
  <c r="G217" i="17"/>
  <c r="G215" i="17"/>
  <c r="G214" i="17"/>
  <c r="G213" i="17"/>
  <c r="G212" i="17"/>
  <c r="G211" i="17"/>
  <c r="S210" i="17"/>
  <c r="R210" i="17"/>
  <c r="Q210" i="17"/>
  <c r="P210" i="17"/>
  <c r="O210" i="17"/>
  <c r="N210" i="17"/>
  <c r="M210" i="17"/>
  <c r="L210" i="17"/>
  <c r="K210" i="17"/>
  <c r="J210" i="17"/>
  <c r="G210" i="17" s="1"/>
  <c r="I210" i="17"/>
  <c r="H210" i="17"/>
  <c r="G209" i="17"/>
  <c r="G208" i="17"/>
  <c r="G207" i="17"/>
  <c r="G206" i="17"/>
  <c r="G205" i="17"/>
  <c r="S204" i="17"/>
  <c r="R204" i="17"/>
  <c r="Q204" i="17"/>
  <c r="P204" i="17"/>
  <c r="O204" i="17"/>
  <c r="N204" i="17"/>
  <c r="M204" i="17"/>
  <c r="L204" i="17"/>
  <c r="K204" i="17"/>
  <c r="J204" i="17"/>
  <c r="I204" i="17"/>
  <c r="H204" i="17"/>
  <c r="G204" i="17" s="1"/>
  <c r="G203" i="17"/>
  <c r="G202" i="17"/>
  <c r="G201" i="17"/>
  <c r="G200" i="17"/>
  <c r="G199" i="17"/>
  <c r="S198" i="17"/>
  <c r="S190" i="17" s="1"/>
  <c r="R198" i="17"/>
  <c r="Q198" i="17"/>
  <c r="P198" i="17"/>
  <c r="O198" i="17"/>
  <c r="O190" i="17" s="1"/>
  <c r="N198" i="17"/>
  <c r="M198" i="17"/>
  <c r="L198" i="17"/>
  <c r="K198" i="17"/>
  <c r="K190" i="17" s="1"/>
  <c r="J198" i="17"/>
  <c r="I198" i="17"/>
  <c r="H198" i="17"/>
  <c r="G198" i="17"/>
  <c r="G197" i="17"/>
  <c r="G196" i="17"/>
  <c r="G195" i="17"/>
  <c r="G194" i="17"/>
  <c r="G193" i="17"/>
  <c r="S192" i="17"/>
  <c r="R192" i="17"/>
  <c r="Q192" i="17"/>
  <c r="Q190" i="17" s="1"/>
  <c r="P192" i="17"/>
  <c r="O192" i="17"/>
  <c r="N192" i="17"/>
  <c r="M192" i="17"/>
  <c r="M190" i="17" s="1"/>
  <c r="L192" i="17"/>
  <c r="K192" i="17"/>
  <c r="J192" i="17"/>
  <c r="I192" i="17"/>
  <c r="I190" i="17" s="1"/>
  <c r="H192" i="17"/>
  <c r="R190" i="17"/>
  <c r="N190" i="17"/>
  <c r="G189" i="17"/>
  <c r="G188" i="17"/>
  <c r="G187" i="17"/>
  <c r="G186" i="17"/>
  <c r="G185" i="17"/>
  <c r="S184" i="17"/>
  <c r="R184" i="17"/>
  <c r="Q184" i="17"/>
  <c r="P184" i="17"/>
  <c r="O184" i="17"/>
  <c r="N184" i="17"/>
  <c r="M184" i="17"/>
  <c r="L184" i="17"/>
  <c r="K184" i="17"/>
  <c r="J184" i="17"/>
  <c r="I184" i="17"/>
  <c r="H184" i="17"/>
  <c r="G184" i="17" s="1"/>
  <c r="G183" i="17"/>
  <c r="G182" i="17"/>
  <c r="G181" i="17"/>
  <c r="G180" i="17"/>
  <c r="G179" i="17"/>
  <c r="S178" i="17"/>
  <c r="R178" i="17"/>
  <c r="R140" i="17" s="1"/>
  <c r="Q178" i="17"/>
  <c r="P178" i="17"/>
  <c r="O178" i="17"/>
  <c r="N178" i="17"/>
  <c r="M178" i="17"/>
  <c r="L178" i="17"/>
  <c r="K178" i="17"/>
  <c r="J178" i="17"/>
  <c r="J140" i="17" s="1"/>
  <c r="I178" i="17"/>
  <c r="H178" i="17"/>
  <c r="G178" i="17" s="1"/>
  <c r="G177" i="17"/>
  <c r="G176" i="17"/>
  <c r="G175" i="17"/>
  <c r="G174" i="17"/>
  <c r="G173" i="17"/>
  <c r="S172" i="17"/>
  <c r="R172" i="17"/>
  <c r="Q172" i="17"/>
  <c r="P172" i="17"/>
  <c r="O172" i="17"/>
  <c r="N172" i="17"/>
  <c r="M172" i="17"/>
  <c r="L172" i="17"/>
  <c r="K172" i="17"/>
  <c r="J172" i="17"/>
  <c r="I172" i="17"/>
  <c r="H172" i="17"/>
  <c r="G172" i="17"/>
  <c r="G171" i="17"/>
  <c r="G170" i="17"/>
  <c r="G169" i="17"/>
  <c r="G168" i="17"/>
  <c r="G167" i="17"/>
  <c r="S166" i="17"/>
  <c r="R166" i="17"/>
  <c r="Q166" i="17"/>
  <c r="P166" i="17"/>
  <c r="O166" i="17"/>
  <c r="N166" i="17"/>
  <c r="M166" i="17"/>
  <c r="L166" i="17"/>
  <c r="K166" i="17"/>
  <c r="J166" i="17"/>
  <c r="I166" i="17"/>
  <c r="H166" i="17"/>
  <c r="G165" i="17"/>
  <c r="G164" i="17"/>
  <c r="G163" i="17"/>
  <c r="G162" i="17"/>
  <c r="G161" i="17"/>
  <c r="S160" i="17"/>
  <c r="R160" i="17"/>
  <c r="Q160" i="17"/>
  <c r="P160" i="17"/>
  <c r="O160" i="17"/>
  <c r="N160" i="17"/>
  <c r="M160" i="17"/>
  <c r="L160" i="17"/>
  <c r="K160" i="17"/>
  <c r="J160" i="17"/>
  <c r="I160" i="17"/>
  <c r="H160" i="17"/>
  <c r="G160" i="17" s="1"/>
  <c r="G159" i="17"/>
  <c r="G158" i="17"/>
  <c r="G157" i="17"/>
  <c r="G156" i="17"/>
  <c r="G155" i="17"/>
  <c r="S154" i="17"/>
  <c r="R154" i="17"/>
  <c r="Q154" i="17"/>
  <c r="P154" i="17"/>
  <c r="O154" i="17"/>
  <c r="N154" i="17"/>
  <c r="M154" i="17"/>
  <c r="L154" i="17"/>
  <c r="K154" i="17"/>
  <c r="J154" i="17"/>
  <c r="I154" i="17"/>
  <c r="H154" i="17"/>
  <c r="G154" i="17" s="1"/>
  <c r="G153" i="17"/>
  <c r="G152" i="17"/>
  <c r="G151" i="17"/>
  <c r="G150" i="17"/>
  <c r="G149" i="17"/>
  <c r="S148" i="17"/>
  <c r="R148" i="17"/>
  <c r="Q148" i="17"/>
  <c r="P148" i="17"/>
  <c r="O148" i="17"/>
  <c r="N148" i="17"/>
  <c r="M148" i="17"/>
  <c r="L148" i="17"/>
  <c r="K148" i="17"/>
  <c r="J148" i="17"/>
  <c r="I148" i="17"/>
  <c r="H148" i="17"/>
  <c r="G148" i="17"/>
  <c r="G147" i="17"/>
  <c r="G146" i="17"/>
  <c r="G145" i="17"/>
  <c r="G144" i="17"/>
  <c r="G143" i="17"/>
  <c r="S142" i="17"/>
  <c r="R142" i="17"/>
  <c r="Q142" i="17"/>
  <c r="Q140" i="17" s="1"/>
  <c r="P142" i="17"/>
  <c r="O142" i="17"/>
  <c r="N142" i="17"/>
  <c r="N140" i="17" s="1"/>
  <c r="M142" i="17"/>
  <c r="M140" i="17" s="1"/>
  <c r="L142" i="17"/>
  <c r="K142" i="17"/>
  <c r="J142" i="17"/>
  <c r="I142" i="17"/>
  <c r="I140" i="17" s="1"/>
  <c r="H142" i="17"/>
  <c r="S140" i="17"/>
  <c r="O140" i="17"/>
  <c r="K140" i="17"/>
  <c r="G139" i="17"/>
  <c r="G138" i="17"/>
  <c r="G137" i="17"/>
  <c r="G136" i="17"/>
  <c r="G135" i="17"/>
  <c r="S134" i="17"/>
  <c r="R134" i="17"/>
  <c r="Q134" i="17"/>
  <c r="Q126" i="17" s="1"/>
  <c r="P134" i="17"/>
  <c r="O134" i="17"/>
  <c r="N134" i="17"/>
  <c r="M134" i="17"/>
  <c r="M126" i="17" s="1"/>
  <c r="L134" i="17"/>
  <c r="K134" i="17"/>
  <c r="J134" i="17"/>
  <c r="I134" i="17"/>
  <c r="I126" i="17" s="1"/>
  <c r="H134" i="17"/>
  <c r="G133" i="17"/>
  <c r="G132" i="17"/>
  <c r="G131" i="17"/>
  <c r="G130" i="17"/>
  <c r="G129" i="17"/>
  <c r="S128" i="17"/>
  <c r="R128" i="17"/>
  <c r="R126" i="17" s="1"/>
  <c r="Q128" i="17"/>
  <c r="P128" i="17"/>
  <c r="O128" i="17"/>
  <c r="N128" i="17"/>
  <c r="N126" i="17" s="1"/>
  <c r="M128" i="17"/>
  <c r="L128" i="17"/>
  <c r="K128" i="17"/>
  <c r="J128" i="17"/>
  <c r="I128" i="17"/>
  <c r="H128" i="17"/>
  <c r="S126" i="17"/>
  <c r="P126" i="17"/>
  <c r="O126" i="17"/>
  <c r="L126" i="17"/>
  <c r="K126" i="17"/>
  <c r="H126" i="17"/>
  <c r="G125" i="17"/>
  <c r="G124" i="17"/>
  <c r="G123" i="17"/>
  <c r="G122" i="17"/>
  <c r="G121" i="17"/>
  <c r="S120" i="17"/>
  <c r="R120" i="17"/>
  <c r="Q120" i="17"/>
  <c r="Q118" i="17" s="1"/>
  <c r="P120" i="17"/>
  <c r="O120" i="17"/>
  <c r="N120" i="17"/>
  <c r="M120" i="17"/>
  <c r="M118" i="17" s="1"/>
  <c r="L120" i="17"/>
  <c r="K120" i="17"/>
  <c r="J120" i="17"/>
  <c r="I120" i="17"/>
  <c r="I118" i="17" s="1"/>
  <c r="H120" i="17"/>
  <c r="S118" i="17"/>
  <c r="R118" i="17"/>
  <c r="P118" i="17"/>
  <c r="O118" i="17"/>
  <c r="N118" i="17"/>
  <c r="L118" i="17"/>
  <c r="K118" i="17"/>
  <c r="J118" i="17"/>
  <c r="H118" i="17"/>
  <c r="G117" i="17"/>
  <c r="G116" i="17"/>
  <c r="G115" i="17"/>
  <c r="G114" i="17"/>
  <c r="G113" i="17"/>
  <c r="S112" i="17"/>
  <c r="R112" i="17"/>
  <c r="Q112" i="17"/>
  <c r="P112" i="17"/>
  <c r="P102" i="17" s="1"/>
  <c r="O112" i="17"/>
  <c r="N112" i="17"/>
  <c r="M112" i="17"/>
  <c r="L112" i="17"/>
  <c r="K112" i="17"/>
  <c r="J112" i="17"/>
  <c r="I112" i="17"/>
  <c r="H112" i="17"/>
  <c r="G112" i="17" s="1"/>
  <c r="G111" i="17"/>
  <c r="G109" i="17"/>
  <c r="G108" i="17"/>
  <c r="G107" i="17"/>
  <c r="G106" i="17"/>
  <c r="G105" i="17"/>
  <c r="S104" i="17"/>
  <c r="S102" i="17" s="1"/>
  <c r="R104" i="17"/>
  <c r="Q104" i="17"/>
  <c r="P104" i="17"/>
  <c r="O104" i="17"/>
  <c r="O102" i="17" s="1"/>
  <c r="N104" i="17"/>
  <c r="M104" i="17"/>
  <c r="L104" i="17"/>
  <c r="K104" i="17"/>
  <c r="K102" i="17" s="1"/>
  <c r="J104" i="17"/>
  <c r="I104" i="17"/>
  <c r="H104" i="17"/>
  <c r="G104" i="17" s="1"/>
  <c r="R102" i="17"/>
  <c r="Q102" i="17"/>
  <c r="N102" i="17"/>
  <c r="M102" i="17"/>
  <c r="J102" i="17"/>
  <c r="I102" i="17"/>
  <c r="G101" i="17"/>
  <c r="G100" i="17"/>
  <c r="G99" i="17"/>
  <c r="G97" i="17"/>
  <c r="G96" i="17"/>
  <c r="G95" i="17"/>
  <c r="G94" i="17"/>
  <c r="G93" i="17"/>
  <c r="S92" i="17"/>
  <c r="R92" i="17"/>
  <c r="R84" i="17" s="1"/>
  <c r="Q92" i="17"/>
  <c r="P92" i="17"/>
  <c r="O92" i="17"/>
  <c r="N92" i="17"/>
  <c r="N84" i="17" s="1"/>
  <c r="M92" i="17"/>
  <c r="L92" i="17"/>
  <c r="K92" i="17"/>
  <c r="J92" i="17"/>
  <c r="J84" i="17" s="1"/>
  <c r="I92" i="17"/>
  <c r="H92" i="17"/>
  <c r="G91" i="17"/>
  <c r="G90" i="17"/>
  <c r="G89" i="17"/>
  <c r="G88" i="17"/>
  <c r="G87" i="17"/>
  <c r="S86" i="17"/>
  <c r="S84" i="17" s="1"/>
  <c r="S44" i="17" s="1"/>
  <c r="R86" i="17"/>
  <c r="Q86" i="17"/>
  <c r="P86" i="17"/>
  <c r="O86" i="17"/>
  <c r="O84" i="17" s="1"/>
  <c r="N86" i="17"/>
  <c r="M86" i="17"/>
  <c r="L86" i="17"/>
  <c r="K86" i="17"/>
  <c r="K84" i="17" s="1"/>
  <c r="J86" i="17"/>
  <c r="I86" i="17"/>
  <c r="H86" i="17"/>
  <c r="G86" i="17"/>
  <c r="Q84" i="17"/>
  <c r="P84" i="17"/>
  <c r="M84" i="17"/>
  <c r="L84" i="17"/>
  <c r="I84" i="17"/>
  <c r="H84" i="17"/>
  <c r="G84" i="17"/>
  <c r="G83" i="17"/>
  <c r="G82" i="17"/>
  <c r="G81" i="17"/>
  <c r="G80" i="17"/>
  <c r="G79" i="17"/>
  <c r="S78" i="17"/>
  <c r="R78" i="17"/>
  <c r="Q78" i="17"/>
  <c r="P78" i="17"/>
  <c r="O78" i="17"/>
  <c r="N78" i="17"/>
  <c r="M78" i="17"/>
  <c r="L78" i="17"/>
  <c r="K78" i="17"/>
  <c r="J78" i="17"/>
  <c r="G78" i="17" s="1"/>
  <c r="I78" i="17"/>
  <c r="H78" i="17"/>
  <c r="G77" i="17"/>
  <c r="G76" i="17"/>
  <c r="G75" i="17"/>
  <c r="G74" i="17"/>
  <c r="G73" i="17"/>
  <c r="S72" i="17"/>
  <c r="R72" i="17"/>
  <c r="Q72" i="17"/>
  <c r="P72" i="17"/>
  <c r="O72" i="17"/>
  <c r="N72" i="17"/>
  <c r="M72" i="17"/>
  <c r="L72" i="17"/>
  <c r="K72" i="17"/>
  <c r="J72" i="17"/>
  <c r="I72" i="17"/>
  <c r="H72" i="17"/>
  <c r="G72" i="17" s="1"/>
  <c r="G71" i="17"/>
  <c r="G70" i="17"/>
  <c r="G69" i="17"/>
  <c r="G68" i="17"/>
  <c r="G67" i="17"/>
  <c r="S66" i="17"/>
  <c r="R66" i="17"/>
  <c r="Q66" i="17"/>
  <c r="P66" i="17"/>
  <c r="O66" i="17"/>
  <c r="N66" i="17"/>
  <c r="M66" i="17"/>
  <c r="L66" i="17"/>
  <c r="K66" i="17"/>
  <c r="J66" i="17"/>
  <c r="I66" i="17"/>
  <c r="H66" i="17"/>
  <c r="G66" i="17"/>
  <c r="G65" i="17"/>
  <c r="G64" i="17"/>
  <c r="G63" i="17"/>
  <c r="G62" i="17"/>
  <c r="G61" i="17"/>
  <c r="S60" i="17"/>
  <c r="R60" i="17"/>
  <c r="Q60" i="17"/>
  <c r="Q52" i="17" s="1"/>
  <c r="P60" i="17"/>
  <c r="O60" i="17"/>
  <c r="N60" i="17"/>
  <c r="M60" i="17"/>
  <c r="M52" i="17" s="1"/>
  <c r="L60" i="17"/>
  <c r="K60" i="17"/>
  <c r="J60" i="17"/>
  <c r="I60" i="17"/>
  <c r="I52" i="17" s="1"/>
  <c r="H60" i="17"/>
  <c r="G59" i="17"/>
  <c r="G58" i="17"/>
  <c r="G57" i="17"/>
  <c r="G56" i="17"/>
  <c r="G55" i="17"/>
  <c r="S54" i="17"/>
  <c r="R54" i="17"/>
  <c r="R52" i="17" s="1"/>
  <c r="Q54" i="17"/>
  <c r="P54" i="17"/>
  <c r="O54" i="17"/>
  <c r="N54" i="17"/>
  <c r="N52" i="17" s="1"/>
  <c r="M54" i="17"/>
  <c r="L54" i="17"/>
  <c r="K54" i="17"/>
  <c r="J54" i="17"/>
  <c r="I54" i="17"/>
  <c r="H54" i="17"/>
  <c r="S52" i="17"/>
  <c r="P52" i="17"/>
  <c r="O52" i="17"/>
  <c r="O44" i="17" s="1"/>
  <c r="L52" i="17"/>
  <c r="K52" i="17"/>
  <c r="H52" i="17"/>
  <c r="G51" i="17"/>
  <c r="G50" i="17"/>
  <c r="G49" i="17"/>
  <c r="G48" i="17"/>
  <c r="G47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K44" i="17"/>
  <c r="Q42" i="17"/>
  <c r="G41" i="17"/>
  <c r="G40" i="17"/>
  <c r="G39" i="17"/>
  <c r="G38" i="17"/>
  <c r="G37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5" i="17"/>
  <c r="G34" i="17"/>
  <c r="G33" i="17"/>
  <c r="G32" i="17"/>
  <c r="G31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29" i="17"/>
  <c r="G28" i="17"/>
  <c r="G27" i="17"/>
  <c r="G26" i="17"/>
  <c r="G25" i="17"/>
  <c r="S24" i="17"/>
  <c r="R24" i="17"/>
  <c r="Q24" i="17"/>
  <c r="P24" i="17"/>
  <c r="P23" i="17" s="1"/>
  <c r="O24" i="17"/>
  <c r="N24" i="17"/>
  <c r="M24" i="17"/>
  <c r="L24" i="17"/>
  <c r="L23" i="17" s="1"/>
  <c r="K24" i="17"/>
  <c r="J24" i="17"/>
  <c r="I24" i="17"/>
  <c r="H24" i="17"/>
  <c r="S23" i="17"/>
  <c r="Q23" i="17"/>
  <c r="O23" i="17"/>
  <c r="O42" i="17" s="1"/>
  <c r="M23" i="17"/>
  <c r="K23" i="17"/>
  <c r="I23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 s="1"/>
  <c r="G17" i="17"/>
  <c r="B14" i="17"/>
  <c r="Q9" i="17"/>
  <c r="P7" i="17"/>
  <c r="P5" i="17"/>
  <c r="R1" i="17"/>
  <c r="G221" i="16"/>
  <c r="G220" i="16"/>
  <c r="G219" i="16"/>
  <c r="G218" i="16"/>
  <c r="G217" i="16"/>
  <c r="G215" i="16"/>
  <c r="G214" i="16"/>
  <c r="G213" i="16"/>
  <c r="G212" i="16"/>
  <c r="G211" i="16"/>
  <c r="S210" i="16"/>
  <c r="R210" i="16"/>
  <c r="Q210" i="16"/>
  <c r="P210" i="16"/>
  <c r="O210" i="16"/>
  <c r="N210" i="16"/>
  <c r="M210" i="16"/>
  <c r="L210" i="16"/>
  <c r="K210" i="16"/>
  <c r="J210" i="16"/>
  <c r="I210" i="16"/>
  <c r="H210" i="16"/>
  <c r="G210" i="16"/>
  <c r="G209" i="16"/>
  <c r="G208" i="16"/>
  <c r="G207" i="16"/>
  <c r="G206" i="16"/>
  <c r="G205" i="16"/>
  <c r="S204" i="16"/>
  <c r="R204" i="16"/>
  <c r="Q204" i="16"/>
  <c r="P204" i="16"/>
  <c r="O204" i="16"/>
  <c r="N204" i="16"/>
  <c r="M204" i="16"/>
  <c r="L204" i="16"/>
  <c r="K204" i="16"/>
  <c r="J204" i="16"/>
  <c r="I204" i="16"/>
  <c r="G204" i="16" s="1"/>
  <c r="H204" i="16"/>
  <c r="G203" i="16"/>
  <c r="G202" i="16"/>
  <c r="G201" i="16"/>
  <c r="G200" i="16"/>
  <c r="G199" i="16"/>
  <c r="S198" i="16"/>
  <c r="R198" i="16"/>
  <c r="Q198" i="16"/>
  <c r="P198" i="16"/>
  <c r="O198" i="16"/>
  <c r="N198" i="16"/>
  <c r="M198" i="16"/>
  <c r="L198" i="16"/>
  <c r="K198" i="16"/>
  <c r="J198" i="16"/>
  <c r="I198" i="16"/>
  <c r="H198" i="16"/>
  <c r="G198" i="16"/>
  <c r="G197" i="16"/>
  <c r="G196" i="16"/>
  <c r="G195" i="16"/>
  <c r="G194" i="16"/>
  <c r="G193" i="16"/>
  <c r="S192" i="16"/>
  <c r="R192" i="16"/>
  <c r="Q192" i="16"/>
  <c r="Q190" i="16" s="1"/>
  <c r="P192" i="16"/>
  <c r="O192" i="16"/>
  <c r="N192" i="16"/>
  <c r="M192" i="16"/>
  <c r="M190" i="16" s="1"/>
  <c r="L192" i="16"/>
  <c r="K192" i="16"/>
  <c r="J192" i="16"/>
  <c r="I192" i="16"/>
  <c r="I190" i="16" s="1"/>
  <c r="H192" i="16"/>
  <c r="R190" i="16"/>
  <c r="P190" i="16"/>
  <c r="N190" i="16"/>
  <c r="L190" i="16"/>
  <c r="J190" i="16"/>
  <c r="H190" i="16"/>
  <c r="G189" i="16"/>
  <c r="G188" i="16"/>
  <c r="G187" i="16"/>
  <c r="G186" i="16"/>
  <c r="G185" i="16"/>
  <c r="S184" i="16"/>
  <c r="R184" i="16"/>
  <c r="Q184" i="16"/>
  <c r="P184" i="16"/>
  <c r="O184" i="16"/>
  <c r="N184" i="16"/>
  <c r="M184" i="16"/>
  <c r="L184" i="16"/>
  <c r="K184" i="16"/>
  <c r="J184" i="16"/>
  <c r="I184" i="16"/>
  <c r="H184" i="16"/>
  <c r="G183" i="16"/>
  <c r="G182" i="16"/>
  <c r="G181" i="16"/>
  <c r="G180" i="16"/>
  <c r="G179" i="16"/>
  <c r="S178" i="16"/>
  <c r="R178" i="16"/>
  <c r="Q178" i="16"/>
  <c r="P178" i="16"/>
  <c r="O178" i="16"/>
  <c r="N178" i="16"/>
  <c r="M178" i="16"/>
  <c r="L178" i="16"/>
  <c r="K178" i="16"/>
  <c r="J178" i="16"/>
  <c r="I178" i="16"/>
  <c r="H178" i="16"/>
  <c r="G177" i="16"/>
  <c r="G176" i="16"/>
  <c r="G175" i="16"/>
  <c r="G174" i="16"/>
  <c r="G173" i="16"/>
  <c r="S172" i="16"/>
  <c r="R172" i="16"/>
  <c r="Q172" i="16"/>
  <c r="P172" i="16"/>
  <c r="O172" i="16"/>
  <c r="N172" i="16"/>
  <c r="M172" i="16"/>
  <c r="L172" i="16"/>
  <c r="K172" i="16"/>
  <c r="J172" i="16"/>
  <c r="I172" i="16"/>
  <c r="H172" i="16"/>
  <c r="G172" i="16" s="1"/>
  <c r="G171" i="16"/>
  <c r="G170" i="16"/>
  <c r="G169" i="16"/>
  <c r="G168" i="16"/>
  <c r="G167" i="16"/>
  <c r="S166" i="16"/>
  <c r="R166" i="16"/>
  <c r="Q166" i="16"/>
  <c r="P166" i="16"/>
  <c r="O166" i="16"/>
  <c r="N166" i="16"/>
  <c r="M166" i="16"/>
  <c r="L166" i="16"/>
  <c r="K166" i="16"/>
  <c r="J166" i="16"/>
  <c r="I166" i="16"/>
  <c r="H166" i="16"/>
  <c r="G166" i="16" s="1"/>
  <c r="G165" i="16"/>
  <c r="G164" i="16"/>
  <c r="G163" i="16"/>
  <c r="G162" i="16"/>
  <c r="G161" i="16"/>
  <c r="S160" i="16"/>
  <c r="R160" i="16"/>
  <c r="Q160" i="16"/>
  <c r="P160" i="16"/>
  <c r="O160" i="16"/>
  <c r="N160" i="16"/>
  <c r="M160" i="16"/>
  <c r="L160" i="16"/>
  <c r="K160" i="16"/>
  <c r="J160" i="16"/>
  <c r="I160" i="16"/>
  <c r="H160" i="16"/>
  <c r="G159" i="16"/>
  <c r="G158" i="16"/>
  <c r="G157" i="16"/>
  <c r="G156" i="16"/>
  <c r="G155" i="16"/>
  <c r="S154" i="16"/>
  <c r="R154" i="16"/>
  <c r="Q154" i="16"/>
  <c r="P154" i="16"/>
  <c r="O154" i="16"/>
  <c r="N154" i="16"/>
  <c r="M154" i="16"/>
  <c r="L154" i="16"/>
  <c r="K154" i="16"/>
  <c r="J154" i="16"/>
  <c r="I154" i="16"/>
  <c r="H154" i="16"/>
  <c r="G153" i="16"/>
  <c r="G152" i="16"/>
  <c r="G151" i="16"/>
  <c r="G150" i="16"/>
  <c r="G149" i="16"/>
  <c r="S148" i="16"/>
  <c r="R148" i="16"/>
  <c r="Q148" i="16"/>
  <c r="P148" i="16"/>
  <c r="O148" i="16"/>
  <c r="N148" i="16"/>
  <c r="M148" i="16"/>
  <c r="L148" i="16"/>
  <c r="K148" i="16"/>
  <c r="J148" i="16"/>
  <c r="I148" i="16"/>
  <c r="H148" i="16"/>
  <c r="G148" i="16" s="1"/>
  <c r="G147" i="16"/>
  <c r="G146" i="16"/>
  <c r="G145" i="16"/>
  <c r="G144" i="16"/>
  <c r="G143" i="16"/>
  <c r="S142" i="16"/>
  <c r="R142" i="16"/>
  <c r="Q142" i="16"/>
  <c r="P142" i="16"/>
  <c r="O142" i="16"/>
  <c r="N142" i="16"/>
  <c r="M142" i="16"/>
  <c r="L142" i="16"/>
  <c r="K142" i="16"/>
  <c r="J142" i="16"/>
  <c r="I142" i="16"/>
  <c r="H142" i="16"/>
  <c r="S140" i="16"/>
  <c r="Q140" i="16"/>
  <c r="O140" i="16"/>
  <c r="M140" i="16"/>
  <c r="K140" i="16"/>
  <c r="I140" i="16"/>
  <c r="G139" i="16"/>
  <c r="G138" i="16"/>
  <c r="G137" i="16"/>
  <c r="G136" i="16"/>
  <c r="G135" i="16"/>
  <c r="S134" i="16"/>
  <c r="R134" i="16"/>
  <c r="Q134" i="16"/>
  <c r="P134" i="16"/>
  <c r="O134" i="16"/>
  <c r="N134" i="16"/>
  <c r="M134" i="16"/>
  <c r="L134" i="16"/>
  <c r="K134" i="16"/>
  <c r="J134" i="16"/>
  <c r="I134" i="16"/>
  <c r="G134" i="16" s="1"/>
  <c r="H134" i="16"/>
  <c r="G133" i="16"/>
  <c r="G132" i="16"/>
  <c r="G131" i="16"/>
  <c r="G130" i="16"/>
  <c r="G129" i="16"/>
  <c r="S128" i="16"/>
  <c r="S126" i="16" s="1"/>
  <c r="R128" i="16"/>
  <c r="Q128" i="16"/>
  <c r="P128" i="16"/>
  <c r="O128" i="16"/>
  <c r="O126" i="16" s="1"/>
  <c r="N128" i="16"/>
  <c r="M128" i="16"/>
  <c r="L128" i="16"/>
  <c r="K128" i="16"/>
  <c r="K126" i="16" s="1"/>
  <c r="J128" i="16"/>
  <c r="I128" i="16"/>
  <c r="H128" i="16"/>
  <c r="G128" i="16"/>
  <c r="R126" i="16"/>
  <c r="P126" i="16"/>
  <c r="N126" i="16"/>
  <c r="L126" i="16"/>
  <c r="J126" i="16"/>
  <c r="H126" i="16"/>
  <c r="G125" i="16"/>
  <c r="G124" i="16"/>
  <c r="G123" i="16"/>
  <c r="G122" i="16"/>
  <c r="G121" i="16"/>
  <c r="S120" i="16"/>
  <c r="R120" i="16"/>
  <c r="R118" i="16" s="1"/>
  <c r="Q120" i="16"/>
  <c r="P120" i="16"/>
  <c r="P118" i="16" s="1"/>
  <c r="O120" i="16"/>
  <c r="N120" i="16"/>
  <c r="N118" i="16" s="1"/>
  <c r="M120" i="16"/>
  <c r="L120" i="16"/>
  <c r="L118" i="16" s="1"/>
  <c r="K120" i="16"/>
  <c r="J120" i="16"/>
  <c r="J118" i="16" s="1"/>
  <c r="I120" i="16"/>
  <c r="H120" i="16"/>
  <c r="S118" i="16"/>
  <c r="Q118" i="16"/>
  <c r="O118" i="16"/>
  <c r="M118" i="16"/>
  <c r="K118" i="16"/>
  <c r="I118" i="16"/>
  <c r="G117" i="16"/>
  <c r="G116" i="16"/>
  <c r="G115" i="16"/>
  <c r="G114" i="16"/>
  <c r="G113" i="16"/>
  <c r="S112" i="16"/>
  <c r="S102" i="16" s="1"/>
  <c r="R112" i="16"/>
  <c r="Q112" i="16"/>
  <c r="P112" i="16"/>
  <c r="O112" i="16"/>
  <c r="O102" i="16" s="1"/>
  <c r="N112" i="16"/>
  <c r="M112" i="16"/>
  <c r="L112" i="16"/>
  <c r="K112" i="16"/>
  <c r="K102" i="16" s="1"/>
  <c r="J112" i="16"/>
  <c r="I112" i="16"/>
  <c r="H112" i="16"/>
  <c r="G112" i="16"/>
  <c r="G111" i="16"/>
  <c r="G109" i="16"/>
  <c r="G108" i="16"/>
  <c r="G107" i="16"/>
  <c r="G106" i="16"/>
  <c r="G105" i="16"/>
  <c r="S104" i="16"/>
  <c r="R104" i="16"/>
  <c r="R102" i="16" s="1"/>
  <c r="Q104" i="16"/>
  <c r="P104" i="16"/>
  <c r="P102" i="16" s="1"/>
  <c r="O104" i="16"/>
  <c r="N104" i="16"/>
  <c r="N102" i="16" s="1"/>
  <c r="M104" i="16"/>
  <c r="L104" i="16"/>
  <c r="L102" i="16" s="1"/>
  <c r="K104" i="16"/>
  <c r="J104" i="16"/>
  <c r="J102" i="16" s="1"/>
  <c r="I104" i="16"/>
  <c r="H104" i="16"/>
  <c r="Q102" i="16"/>
  <c r="M102" i="16"/>
  <c r="I102" i="16"/>
  <c r="G101" i="16"/>
  <c r="G100" i="16"/>
  <c r="G99" i="16"/>
  <c r="G97" i="16"/>
  <c r="G96" i="16"/>
  <c r="G95" i="16"/>
  <c r="G94" i="16"/>
  <c r="G93" i="16"/>
  <c r="S92" i="16"/>
  <c r="R92" i="16"/>
  <c r="Q92" i="16"/>
  <c r="P92" i="16"/>
  <c r="O92" i="16"/>
  <c r="N92" i="16"/>
  <c r="M92" i="16"/>
  <c r="L92" i="16"/>
  <c r="K92" i="16"/>
  <c r="J92" i="16"/>
  <c r="I92" i="16"/>
  <c r="H92" i="16"/>
  <c r="G92" i="16" s="1"/>
  <c r="G91" i="16"/>
  <c r="G90" i="16"/>
  <c r="G89" i="16"/>
  <c r="G88" i="16"/>
  <c r="G87" i="16"/>
  <c r="S86" i="16"/>
  <c r="R86" i="16"/>
  <c r="R84" i="16" s="1"/>
  <c r="Q86" i="16"/>
  <c r="P86" i="16"/>
  <c r="O86" i="16"/>
  <c r="N86" i="16"/>
  <c r="N84" i="16" s="1"/>
  <c r="M86" i="16"/>
  <c r="L86" i="16"/>
  <c r="K86" i="16"/>
  <c r="J86" i="16"/>
  <c r="J84" i="16" s="1"/>
  <c r="I86" i="16"/>
  <c r="H86" i="16"/>
  <c r="H84" i="16" s="1"/>
  <c r="S84" i="16"/>
  <c r="Q84" i="16"/>
  <c r="P84" i="16"/>
  <c r="O84" i="16"/>
  <c r="M84" i="16"/>
  <c r="L84" i="16"/>
  <c r="K84" i="16"/>
  <c r="I84" i="16"/>
  <c r="G84" i="16"/>
  <c r="G83" i="16"/>
  <c r="G82" i="16"/>
  <c r="G81" i="16"/>
  <c r="G80" i="16"/>
  <c r="G79" i="16"/>
  <c r="S78" i="16"/>
  <c r="R78" i="16"/>
  <c r="Q78" i="16"/>
  <c r="P78" i="16"/>
  <c r="O78" i="16"/>
  <c r="N78" i="16"/>
  <c r="M78" i="16"/>
  <c r="L78" i="16"/>
  <c r="K78" i="16"/>
  <c r="J78" i="16"/>
  <c r="I78" i="16"/>
  <c r="H78" i="16"/>
  <c r="G78" i="16"/>
  <c r="G77" i="16"/>
  <c r="G76" i="16"/>
  <c r="G75" i="16"/>
  <c r="G74" i="16"/>
  <c r="G73" i="16"/>
  <c r="S72" i="16"/>
  <c r="R72" i="16"/>
  <c r="Q72" i="16"/>
  <c r="P72" i="16"/>
  <c r="O72" i="16"/>
  <c r="N72" i="16"/>
  <c r="M72" i="16"/>
  <c r="L72" i="16"/>
  <c r="K72" i="16"/>
  <c r="J72" i="16"/>
  <c r="I72" i="16"/>
  <c r="H72" i="16"/>
  <c r="G72" i="16" s="1"/>
  <c r="G71" i="16"/>
  <c r="G70" i="16"/>
  <c r="G69" i="16"/>
  <c r="G68" i="16"/>
  <c r="G67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G65" i="16"/>
  <c r="G64" i="16"/>
  <c r="G63" i="16"/>
  <c r="G62" i="16"/>
  <c r="G61" i="16"/>
  <c r="S60" i="16"/>
  <c r="R60" i="16"/>
  <c r="Q60" i="16"/>
  <c r="Q52" i="16" s="1"/>
  <c r="Q44" i="16" s="1"/>
  <c r="P60" i="16"/>
  <c r="O60" i="16"/>
  <c r="N60" i="16"/>
  <c r="M60" i="16"/>
  <c r="M52" i="16" s="1"/>
  <c r="M44" i="16" s="1"/>
  <c r="L60" i="16"/>
  <c r="K60" i="16"/>
  <c r="J60" i="16"/>
  <c r="I60" i="16"/>
  <c r="I52" i="16" s="1"/>
  <c r="I44" i="16" s="1"/>
  <c r="H60" i="16"/>
  <c r="G60" i="16" s="1"/>
  <c r="G59" i="16"/>
  <c r="G58" i="16"/>
  <c r="G57" i="16"/>
  <c r="G56" i="16"/>
  <c r="G55" i="16"/>
  <c r="S54" i="16"/>
  <c r="S52" i="16" s="1"/>
  <c r="S44" i="16" s="1"/>
  <c r="R54" i="16"/>
  <c r="R52" i="16" s="1"/>
  <c r="R44" i="16" s="1"/>
  <c r="Q54" i="16"/>
  <c r="P54" i="16"/>
  <c r="O54" i="16"/>
  <c r="O52" i="16" s="1"/>
  <c r="O44" i="16" s="1"/>
  <c r="N54" i="16"/>
  <c r="N52" i="16" s="1"/>
  <c r="N44" i="16" s="1"/>
  <c r="M54" i="16"/>
  <c r="L54" i="16"/>
  <c r="K54" i="16"/>
  <c r="K52" i="16" s="1"/>
  <c r="K44" i="16" s="1"/>
  <c r="J54" i="16"/>
  <c r="J52" i="16" s="1"/>
  <c r="J44" i="16" s="1"/>
  <c r="I54" i="16"/>
  <c r="H54" i="16"/>
  <c r="G54" i="16"/>
  <c r="P52" i="16"/>
  <c r="P44" i="16" s="1"/>
  <c r="L52" i="16"/>
  <c r="L44" i="16" s="1"/>
  <c r="H52" i="16"/>
  <c r="G51" i="16"/>
  <c r="G50" i="16"/>
  <c r="G49" i="16"/>
  <c r="G48" i="16"/>
  <c r="G47" i="16"/>
  <c r="S46" i="16"/>
  <c r="R46" i="16"/>
  <c r="Q46" i="16"/>
  <c r="P46" i="16"/>
  <c r="O46" i="16"/>
  <c r="N46" i="16"/>
  <c r="M46" i="16"/>
  <c r="L46" i="16"/>
  <c r="K46" i="16"/>
  <c r="J46" i="16"/>
  <c r="I46" i="16"/>
  <c r="G46" i="16" s="1"/>
  <c r="H46" i="16"/>
  <c r="G41" i="16"/>
  <c r="G40" i="16"/>
  <c r="G39" i="16"/>
  <c r="G38" i="16"/>
  <c r="G37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G35" i="16"/>
  <c r="G34" i="16"/>
  <c r="G33" i="16"/>
  <c r="G32" i="16"/>
  <c r="G31" i="16"/>
  <c r="S30" i="16"/>
  <c r="R30" i="16"/>
  <c r="Q30" i="16"/>
  <c r="Q23" i="16" s="1"/>
  <c r="P30" i="16"/>
  <c r="O30" i="16"/>
  <c r="N30" i="16"/>
  <c r="M30" i="16"/>
  <c r="M23" i="16" s="1"/>
  <c r="L30" i="16"/>
  <c r="K30" i="16"/>
  <c r="J30" i="16"/>
  <c r="I30" i="16"/>
  <c r="I23" i="16" s="1"/>
  <c r="H30" i="16"/>
  <c r="G30" i="16" s="1"/>
  <c r="G29" i="16"/>
  <c r="G28" i="16"/>
  <c r="G27" i="16"/>
  <c r="G26" i="16"/>
  <c r="G25" i="16"/>
  <c r="S24" i="16"/>
  <c r="S23" i="16" s="1"/>
  <c r="R24" i="16"/>
  <c r="R23" i="16" s="1"/>
  <c r="Q24" i="16"/>
  <c r="P24" i="16"/>
  <c r="O24" i="16"/>
  <c r="O23" i="16" s="1"/>
  <c r="N24" i="16"/>
  <c r="N23" i="16" s="1"/>
  <c r="M24" i="16"/>
  <c r="L24" i="16"/>
  <c r="K24" i="16"/>
  <c r="K23" i="16" s="1"/>
  <c r="J24" i="16"/>
  <c r="J23" i="16" s="1"/>
  <c r="I24" i="16"/>
  <c r="H24" i="16"/>
  <c r="G24" i="16"/>
  <c r="P23" i="16"/>
  <c r="L23" i="16"/>
  <c r="H23" i="16"/>
  <c r="G19" i="16"/>
  <c r="B14" i="16"/>
  <c r="Q9" i="16"/>
  <c r="P7" i="16"/>
  <c r="P5" i="16"/>
  <c r="R1" i="16"/>
  <c r="G221" i="15"/>
  <c r="G220" i="15"/>
  <c r="G219" i="15"/>
  <c r="G218" i="15"/>
  <c r="G217" i="15"/>
  <c r="G215" i="15"/>
  <c r="G214" i="15"/>
  <c r="O208" i="2" s="1"/>
  <c r="U208" i="2" s="1"/>
  <c r="G213" i="15"/>
  <c r="G212" i="15"/>
  <c r="G211" i="15"/>
  <c r="S210" i="15"/>
  <c r="R210" i="15"/>
  <c r="Q210" i="15"/>
  <c r="P210" i="15"/>
  <c r="O210" i="15"/>
  <c r="N210" i="15"/>
  <c r="M210" i="15"/>
  <c r="L210" i="15"/>
  <c r="K210" i="15"/>
  <c r="G210" i="15" s="1"/>
  <c r="J210" i="15"/>
  <c r="I210" i="15"/>
  <c r="H210" i="15"/>
  <c r="G209" i="15"/>
  <c r="G208" i="15"/>
  <c r="G207" i="15"/>
  <c r="G206" i="15"/>
  <c r="G205" i="15"/>
  <c r="S204" i="15"/>
  <c r="R204" i="15"/>
  <c r="Q204" i="15"/>
  <c r="P204" i="15"/>
  <c r="O204" i="15"/>
  <c r="N204" i="15"/>
  <c r="M204" i="15"/>
  <c r="L204" i="15"/>
  <c r="K204" i="15"/>
  <c r="J204" i="15"/>
  <c r="I204" i="15"/>
  <c r="H204" i="15"/>
  <c r="G204" i="15" s="1"/>
  <c r="G203" i="15"/>
  <c r="G202" i="15"/>
  <c r="G201" i="15"/>
  <c r="G200" i="15"/>
  <c r="G199" i="15"/>
  <c r="S198" i="15"/>
  <c r="R198" i="15"/>
  <c r="Q198" i="15"/>
  <c r="P198" i="15"/>
  <c r="O198" i="15"/>
  <c r="N198" i="15"/>
  <c r="M198" i="15"/>
  <c r="L198" i="15"/>
  <c r="K198" i="15"/>
  <c r="J198" i="15"/>
  <c r="I198" i="15"/>
  <c r="H198" i="15"/>
  <c r="G198" i="15"/>
  <c r="G197" i="15"/>
  <c r="G196" i="15"/>
  <c r="G195" i="15"/>
  <c r="G194" i="15"/>
  <c r="G193" i="15"/>
  <c r="S192" i="15"/>
  <c r="R192" i="15"/>
  <c r="R190" i="15" s="1"/>
  <c r="Q192" i="15"/>
  <c r="Q190" i="15" s="1"/>
  <c r="P192" i="15"/>
  <c r="P190" i="15" s="1"/>
  <c r="O192" i="15"/>
  <c r="N192" i="15"/>
  <c r="M192" i="15"/>
  <c r="M190" i="15" s="1"/>
  <c r="L192" i="15"/>
  <c r="L190" i="15" s="1"/>
  <c r="K192" i="15"/>
  <c r="J192" i="15"/>
  <c r="J190" i="15" s="1"/>
  <c r="I192" i="15"/>
  <c r="I190" i="15" s="1"/>
  <c r="H192" i="15"/>
  <c r="N190" i="15"/>
  <c r="G189" i="15"/>
  <c r="G188" i="15"/>
  <c r="G187" i="15"/>
  <c r="G186" i="15"/>
  <c r="G185" i="15"/>
  <c r="S184" i="15"/>
  <c r="R184" i="15"/>
  <c r="Q184" i="15"/>
  <c r="P184" i="15"/>
  <c r="O184" i="15"/>
  <c r="N184" i="15"/>
  <c r="M184" i="15"/>
  <c r="L184" i="15"/>
  <c r="K184" i="15"/>
  <c r="J184" i="15"/>
  <c r="I184" i="15"/>
  <c r="H184" i="15"/>
  <c r="G184" i="15" s="1"/>
  <c r="G183" i="15"/>
  <c r="G182" i="15"/>
  <c r="G181" i="15"/>
  <c r="G180" i="15"/>
  <c r="G179" i="15"/>
  <c r="S178" i="15"/>
  <c r="R178" i="15"/>
  <c r="Q178" i="15"/>
  <c r="P178" i="15"/>
  <c r="O178" i="15"/>
  <c r="N178" i="15"/>
  <c r="M178" i="15"/>
  <c r="L178" i="15"/>
  <c r="K178" i="15"/>
  <c r="J178" i="15"/>
  <c r="I178" i="15"/>
  <c r="H178" i="15"/>
  <c r="G178" i="15" s="1"/>
  <c r="G177" i="15"/>
  <c r="G176" i="15"/>
  <c r="G175" i="15"/>
  <c r="G174" i="15"/>
  <c r="G173" i="15"/>
  <c r="S172" i="15"/>
  <c r="R172" i="15"/>
  <c r="Q172" i="15"/>
  <c r="P172" i="15"/>
  <c r="O172" i="15"/>
  <c r="N172" i="15"/>
  <c r="M172" i="15"/>
  <c r="L172" i="15"/>
  <c r="K172" i="15"/>
  <c r="J172" i="15"/>
  <c r="I172" i="15"/>
  <c r="H172" i="15"/>
  <c r="G172" i="15" s="1"/>
  <c r="G171" i="15"/>
  <c r="G170" i="15"/>
  <c r="G169" i="15"/>
  <c r="G168" i="15"/>
  <c r="G167" i="15"/>
  <c r="S166" i="15"/>
  <c r="R166" i="15"/>
  <c r="Q166" i="15"/>
  <c r="P166" i="15"/>
  <c r="O166" i="15"/>
  <c r="N166" i="15"/>
  <c r="M166" i="15"/>
  <c r="L166" i="15"/>
  <c r="K166" i="15"/>
  <c r="J166" i="15"/>
  <c r="I166" i="15"/>
  <c r="H166" i="15"/>
  <c r="G166" i="15" s="1"/>
  <c r="G165" i="15"/>
  <c r="G164" i="15"/>
  <c r="G163" i="15"/>
  <c r="G162" i="15"/>
  <c r="G161" i="15"/>
  <c r="S160" i="15"/>
  <c r="R160" i="15"/>
  <c r="Q160" i="15"/>
  <c r="P160" i="15"/>
  <c r="O160" i="15"/>
  <c r="N160" i="15"/>
  <c r="M160" i="15"/>
  <c r="L160" i="15"/>
  <c r="K160" i="15"/>
  <c r="J160" i="15"/>
  <c r="I160" i="15"/>
  <c r="H160" i="15"/>
  <c r="G160" i="15" s="1"/>
  <c r="G159" i="15"/>
  <c r="G158" i="15"/>
  <c r="G157" i="15"/>
  <c r="G156" i="15"/>
  <c r="G155" i="15"/>
  <c r="S154" i="15"/>
  <c r="R154" i="15"/>
  <c r="Q154" i="15"/>
  <c r="P154" i="15"/>
  <c r="O154" i="15"/>
  <c r="N154" i="15"/>
  <c r="M154" i="15"/>
  <c r="L154" i="15"/>
  <c r="K154" i="15"/>
  <c r="J154" i="15"/>
  <c r="I154" i="15"/>
  <c r="H154" i="15"/>
  <c r="G154" i="15" s="1"/>
  <c r="G153" i="15"/>
  <c r="G152" i="15"/>
  <c r="G151" i="15"/>
  <c r="G150" i="15"/>
  <c r="G149" i="15"/>
  <c r="S148" i="15"/>
  <c r="R148" i="15"/>
  <c r="Q148" i="15"/>
  <c r="P148" i="15"/>
  <c r="P140" i="15" s="1"/>
  <c r="O148" i="15"/>
  <c r="N148" i="15"/>
  <c r="M148" i="15"/>
  <c r="L148" i="15"/>
  <c r="L140" i="15" s="1"/>
  <c r="K148" i="15"/>
  <c r="J148" i="15"/>
  <c r="I148" i="15"/>
  <c r="H148" i="15"/>
  <c r="H140" i="15" s="1"/>
  <c r="G147" i="15"/>
  <c r="G146" i="15"/>
  <c r="G145" i="15"/>
  <c r="G144" i="15"/>
  <c r="G143" i="15"/>
  <c r="S142" i="15"/>
  <c r="R142" i="15"/>
  <c r="R140" i="15" s="1"/>
  <c r="Q142" i="15"/>
  <c r="Q140" i="15" s="1"/>
  <c r="P142" i="15"/>
  <c r="O142" i="15"/>
  <c r="N142" i="15"/>
  <c r="N140" i="15" s="1"/>
  <c r="M142" i="15"/>
  <c r="M140" i="15" s="1"/>
  <c r="L142" i="15"/>
  <c r="K142" i="15"/>
  <c r="J142" i="15"/>
  <c r="J140" i="15" s="1"/>
  <c r="I142" i="15"/>
  <c r="I140" i="15" s="1"/>
  <c r="H142" i="15"/>
  <c r="G142" i="15" s="1"/>
  <c r="S140" i="15"/>
  <c r="O140" i="15"/>
  <c r="K140" i="15"/>
  <c r="G139" i="15"/>
  <c r="G138" i="15"/>
  <c r="G137" i="15"/>
  <c r="G136" i="15"/>
  <c r="G135" i="15"/>
  <c r="S134" i="15"/>
  <c r="R134" i="15"/>
  <c r="Q134" i="15"/>
  <c r="Q126" i="15" s="1"/>
  <c r="P134" i="15"/>
  <c r="O134" i="15"/>
  <c r="N134" i="15"/>
  <c r="M134" i="15"/>
  <c r="M126" i="15" s="1"/>
  <c r="L134" i="15"/>
  <c r="K134" i="15"/>
  <c r="J134" i="15"/>
  <c r="I134" i="15"/>
  <c r="I126" i="15" s="1"/>
  <c r="H134" i="15"/>
  <c r="G134" i="15" s="1"/>
  <c r="G133" i="15"/>
  <c r="G132" i="15"/>
  <c r="G131" i="15"/>
  <c r="G130" i="15"/>
  <c r="G129" i="15"/>
  <c r="S128" i="15"/>
  <c r="S126" i="15" s="1"/>
  <c r="R128" i="15"/>
  <c r="R126" i="15" s="1"/>
  <c r="Q128" i="15"/>
  <c r="P128" i="15"/>
  <c r="O128" i="15"/>
  <c r="O126" i="15" s="1"/>
  <c r="N128" i="15"/>
  <c r="N126" i="15" s="1"/>
  <c r="M128" i="15"/>
  <c r="L128" i="15"/>
  <c r="K128" i="15"/>
  <c r="K126" i="15" s="1"/>
  <c r="J128" i="15"/>
  <c r="J126" i="15" s="1"/>
  <c r="I128" i="15"/>
  <c r="H128" i="15"/>
  <c r="G128" i="15"/>
  <c r="P126" i="15"/>
  <c r="L126" i="15"/>
  <c r="H126" i="15"/>
  <c r="G126" i="15" s="1"/>
  <c r="G125" i="15"/>
  <c r="G124" i="15"/>
  <c r="G123" i="15"/>
  <c r="G122" i="15"/>
  <c r="G121" i="15"/>
  <c r="S120" i="15"/>
  <c r="R120" i="15"/>
  <c r="R118" i="15" s="1"/>
  <c r="Q120" i="15"/>
  <c r="Q118" i="15" s="1"/>
  <c r="P120" i="15"/>
  <c r="O120" i="15"/>
  <c r="N120" i="15"/>
  <c r="N118" i="15" s="1"/>
  <c r="M120" i="15"/>
  <c r="M118" i="15" s="1"/>
  <c r="L120" i="15"/>
  <c r="K120" i="15"/>
  <c r="J120" i="15"/>
  <c r="J118" i="15" s="1"/>
  <c r="I120" i="15"/>
  <c r="I118" i="15" s="1"/>
  <c r="G118" i="15" s="1"/>
  <c r="H120" i="15"/>
  <c r="G120" i="15" s="1"/>
  <c r="S118" i="15"/>
  <c r="P118" i="15"/>
  <c r="O118" i="15"/>
  <c r="L118" i="15"/>
  <c r="K118" i="15"/>
  <c r="H118" i="15"/>
  <c r="G117" i="15"/>
  <c r="G116" i="15"/>
  <c r="I131" i="4" s="1"/>
  <c r="I127" i="4" s="1"/>
  <c r="G115" i="15"/>
  <c r="G114" i="15"/>
  <c r="G113" i="15"/>
  <c r="S112" i="15"/>
  <c r="R112" i="15"/>
  <c r="Q112" i="15"/>
  <c r="P112" i="15"/>
  <c r="O112" i="15"/>
  <c r="N112" i="15"/>
  <c r="M112" i="15"/>
  <c r="L112" i="15"/>
  <c r="K112" i="15"/>
  <c r="J112" i="15"/>
  <c r="I112" i="15"/>
  <c r="H112" i="15"/>
  <c r="G111" i="15"/>
  <c r="G109" i="15"/>
  <c r="G108" i="15"/>
  <c r="I123" i="4" s="1"/>
  <c r="G107" i="15"/>
  <c r="G106" i="15"/>
  <c r="G105" i="15"/>
  <c r="S104" i="15"/>
  <c r="S102" i="15" s="1"/>
  <c r="R104" i="15"/>
  <c r="R102" i="15" s="1"/>
  <c r="Q104" i="15"/>
  <c r="P104" i="15"/>
  <c r="P102" i="15" s="1"/>
  <c r="O104" i="15"/>
  <c r="O102" i="15" s="1"/>
  <c r="N104" i="15"/>
  <c r="N102" i="15" s="1"/>
  <c r="M104" i="15"/>
  <c r="L104" i="15"/>
  <c r="L102" i="15" s="1"/>
  <c r="K104" i="15"/>
  <c r="K102" i="15" s="1"/>
  <c r="J104" i="15"/>
  <c r="J102" i="15" s="1"/>
  <c r="I104" i="15"/>
  <c r="H104" i="15"/>
  <c r="Q102" i="15"/>
  <c r="M102" i="15"/>
  <c r="I102" i="15"/>
  <c r="G101" i="15"/>
  <c r="G100" i="15"/>
  <c r="G99" i="15"/>
  <c r="G97" i="15"/>
  <c r="G96" i="15"/>
  <c r="I111" i="4" s="1"/>
  <c r="I107" i="4" s="1"/>
  <c r="G95" i="15"/>
  <c r="G94" i="15"/>
  <c r="G93" i="15"/>
  <c r="S92" i="15"/>
  <c r="R92" i="15"/>
  <c r="Q92" i="15"/>
  <c r="P92" i="15"/>
  <c r="O92" i="15"/>
  <c r="N92" i="15"/>
  <c r="M92" i="15"/>
  <c r="L92" i="15"/>
  <c r="K92" i="15"/>
  <c r="J92" i="15"/>
  <c r="I92" i="15"/>
  <c r="G92" i="15" s="1"/>
  <c r="H92" i="15"/>
  <c r="G91" i="15"/>
  <c r="G90" i="15"/>
  <c r="I105" i="4" s="1"/>
  <c r="G89" i="15"/>
  <c r="G88" i="15"/>
  <c r="G87" i="15"/>
  <c r="S86" i="15"/>
  <c r="R86" i="15"/>
  <c r="Q86" i="15"/>
  <c r="Q84" i="15" s="1"/>
  <c r="P86" i="15"/>
  <c r="P84" i="15" s="1"/>
  <c r="O86" i="15"/>
  <c r="O84" i="15" s="1"/>
  <c r="N86" i="15"/>
  <c r="M86" i="15"/>
  <c r="M84" i="15" s="1"/>
  <c r="L86" i="15"/>
  <c r="L84" i="15" s="1"/>
  <c r="K86" i="15"/>
  <c r="J86" i="15"/>
  <c r="I86" i="15"/>
  <c r="H86" i="15"/>
  <c r="I84" i="15"/>
  <c r="G84" i="15"/>
  <c r="G83" i="15"/>
  <c r="G82" i="15"/>
  <c r="G81" i="15"/>
  <c r="G80" i="15"/>
  <c r="G79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G77" i="15"/>
  <c r="G76" i="15"/>
  <c r="G75" i="15"/>
  <c r="G74" i="15"/>
  <c r="G73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 s="1"/>
  <c r="G71" i="15"/>
  <c r="G70" i="15"/>
  <c r="G69" i="15"/>
  <c r="G68" i="15"/>
  <c r="G67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G65" i="15"/>
  <c r="G64" i="15"/>
  <c r="G63" i="15"/>
  <c r="G62" i="15"/>
  <c r="G61" i="15"/>
  <c r="S60" i="15"/>
  <c r="R60" i="15"/>
  <c r="Q60" i="15"/>
  <c r="Q52" i="15" s="1"/>
  <c r="P60" i="15"/>
  <c r="O60" i="15"/>
  <c r="N60" i="15"/>
  <c r="M60" i="15"/>
  <c r="M52" i="15" s="1"/>
  <c r="L60" i="15"/>
  <c r="K60" i="15"/>
  <c r="J60" i="15"/>
  <c r="I60" i="15"/>
  <c r="I52" i="15" s="1"/>
  <c r="H60" i="15"/>
  <c r="G59" i="15"/>
  <c r="G58" i="15"/>
  <c r="G57" i="15"/>
  <c r="G56" i="15"/>
  <c r="G55" i="15"/>
  <c r="S54" i="15"/>
  <c r="S52" i="15" s="1"/>
  <c r="R54" i="15"/>
  <c r="R52" i="15" s="1"/>
  <c r="Q54" i="15"/>
  <c r="P54" i="15"/>
  <c r="O54" i="15"/>
  <c r="O52" i="15" s="1"/>
  <c r="N54" i="15"/>
  <c r="N52" i="15" s="1"/>
  <c r="M54" i="15"/>
  <c r="L54" i="15"/>
  <c r="K54" i="15"/>
  <c r="K52" i="15" s="1"/>
  <c r="J54" i="15"/>
  <c r="J52" i="15" s="1"/>
  <c r="I54" i="15"/>
  <c r="H54" i="15"/>
  <c r="G54" i="15"/>
  <c r="P52" i="15"/>
  <c r="L52" i="15"/>
  <c r="H52" i="15"/>
  <c r="G51" i="15"/>
  <c r="G50" i="15"/>
  <c r="I65" i="4" s="1"/>
  <c r="I61" i="4" s="1"/>
  <c r="G49" i="15"/>
  <c r="G48" i="15"/>
  <c r="G47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1" i="15"/>
  <c r="G40" i="15"/>
  <c r="I55" i="4" s="1"/>
  <c r="I51" i="4" s="1"/>
  <c r="G39" i="15"/>
  <c r="G38" i="15"/>
  <c r="G37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G35" i="15"/>
  <c r="G34" i="15"/>
  <c r="G33" i="15"/>
  <c r="G32" i="15"/>
  <c r="G31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29" i="15"/>
  <c r="G28" i="15"/>
  <c r="I43" i="4" s="1"/>
  <c r="I39" i="4" s="1"/>
  <c r="G27" i="15"/>
  <c r="G26" i="15"/>
  <c r="G25" i="15"/>
  <c r="S24" i="15"/>
  <c r="R24" i="15"/>
  <c r="R23" i="15" s="1"/>
  <c r="Q24" i="15"/>
  <c r="P24" i="15"/>
  <c r="O24" i="15"/>
  <c r="N24" i="15"/>
  <c r="N23" i="15" s="1"/>
  <c r="M24" i="15"/>
  <c r="L24" i="15"/>
  <c r="K24" i="15"/>
  <c r="J24" i="15"/>
  <c r="J23" i="15" s="1"/>
  <c r="I24" i="15"/>
  <c r="H24" i="15"/>
  <c r="P23" i="15"/>
  <c r="P42" i="15" s="1"/>
  <c r="L23" i="15"/>
  <c r="H23" i="15"/>
  <c r="H42" i="15" s="1"/>
  <c r="S19" i="15"/>
  <c r="R19" i="15"/>
  <c r="Q19" i="15"/>
  <c r="P19" i="15"/>
  <c r="O19" i="15"/>
  <c r="N19" i="15"/>
  <c r="M19" i="15"/>
  <c r="L19" i="15"/>
  <c r="K19" i="15"/>
  <c r="J19" i="15"/>
  <c r="I19" i="15"/>
  <c r="G17" i="15"/>
  <c r="B14" i="15"/>
  <c r="Q9" i="15"/>
  <c r="P7" i="15"/>
  <c r="P5" i="15"/>
  <c r="R1" i="15"/>
  <c r="G221" i="14"/>
  <c r="G220" i="14"/>
  <c r="G219" i="14"/>
  <c r="G218" i="14"/>
  <c r="G217" i="14"/>
  <c r="G215" i="14"/>
  <c r="G214" i="14"/>
  <c r="G213" i="14"/>
  <c r="G212" i="14"/>
  <c r="G211" i="14"/>
  <c r="S210" i="14"/>
  <c r="S190" i="14" s="1"/>
  <c r="R210" i="14"/>
  <c r="Q210" i="14"/>
  <c r="P210" i="14"/>
  <c r="O210" i="14"/>
  <c r="O190" i="14" s="1"/>
  <c r="N210" i="14"/>
  <c r="M210" i="14"/>
  <c r="L210" i="14"/>
  <c r="K210" i="14"/>
  <c r="K190" i="14" s="1"/>
  <c r="J210" i="14"/>
  <c r="I210" i="14"/>
  <c r="H210" i="14"/>
  <c r="G210" i="14"/>
  <c r="G209" i="14"/>
  <c r="G208" i="14"/>
  <c r="G207" i="14"/>
  <c r="G206" i="14"/>
  <c r="G205" i="14"/>
  <c r="S204" i="14"/>
  <c r="R204" i="14"/>
  <c r="Q204" i="14"/>
  <c r="P204" i="14"/>
  <c r="O204" i="14"/>
  <c r="N204" i="14"/>
  <c r="M204" i="14"/>
  <c r="L204" i="14"/>
  <c r="K204" i="14"/>
  <c r="J204" i="14"/>
  <c r="I204" i="14"/>
  <c r="H204" i="14"/>
  <c r="G203" i="14"/>
  <c r="G202" i="14"/>
  <c r="G201" i="14"/>
  <c r="G200" i="14"/>
  <c r="G199" i="14"/>
  <c r="S198" i="14"/>
  <c r="R198" i="14"/>
  <c r="Q198" i="14"/>
  <c r="P198" i="14"/>
  <c r="P190" i="14" s="1"/>
  <c r="O198" i="14"/>
  <c r="N198" i="14"/>
  <c r="M198" i="14"/>
  <c r="L198" i="14"/>
  <c r="L190" i="14" s="1"/>
  <c r="K198" i="14"/>
  <c r="J198" i="14"/>
  <c r="I198" i="14"/>
  <c r="H198" i="14"/>
  <c r="H190" i="14" s="1"/>
  <c r="G197" i="14"/>
  <c r="G196" i="14"/>
  <c r="G195" i="14"/>
  <c r="G194" i="14"/>
  <c r="G193" i="14"/>
  <c r="S192" i="14"/>
  <c r="R192" i="14"/>
  <c r="Q192" i="14"/>
  <c r="P192" i="14"/>
  <c r="O192" i="14"/>
  <c r="N192" i="14"/>
  <c r="M192" i="14"/>
  <c r="L192" i="14"/>
  <c r="K192" i="14"/>
  <c r="J192" i="14"/>
  <c r="I192" i="14"/>
  <c r="H192" i="14"/>
  <c r="G192" i="14" s="1"/>
  <c r="R190" i="14"/>
  <c r="N190" i="14"/>
  <c r="J190" i="14"/>
  <c r="G189" i="14"/>
  <c r="G188" i="14"/>
  <c r="G187" i="14"/>
  <c r="G186" i="14"/>
  <c r="G185" i="14"/>
  <c r="S184" i="14"/>
  <c r="R184" i="14"/>
  <c r="Q184" i="14"/>
  <c r="P184" i="14"/>
  <c r="O184" i="14"/>
  <c r="N184" i="14"/>
  <c r="M184" i="14"/>
  <c r="L184" i="14"/>
  <c r="K184" i="14"/>
  <c r="J184" i="14"/>
  <c r="I184" i="14"/>
  <c r="H184" i="14"/>
  <c r="G184" i="14" s="1"/>
  <c r="G183" i="14"/>
  <c r="G182" i="14"/>
  <c r="G181" i="14"/>
  <c r="G180" i="14"/>
  <c r="G179" i="14"/>
  <c r="S178" i="14"/>
  <c r="R178" i="14"/>
  <c r="Q178" i="14"/>
  <c r="P178" i="14"/>
  <c r="O178" i="14"/>
  <c r="N178" i="14"/>
  <c r="M178" i="14"/>
  <c r="L178" i="14"/>
  <c r="K178" i="14"/>
  <c r="J178" i="14"/>
  <c r="I178" i="14"/>
  <c r="H178" i="14"/>
  <c r="G178" i="14"/>
  <c r="G177" i="14"/>
  <c r="G176" i="14"/>
  <c r="G175" i="14"/>
  <c r="G174" i="14"/>
  <c r="G173" i="14"/>
  <c r="S172" i="14"/>
  <c r="R172" i="14"/>
  <c r="Q172" i="14"/>
  <c r="P172" i="14"/>
  <c r="O172" i="14"/>
  <c r="N172" i="14"/>
  <c r="M172" i="14"/>
  <c r="L172" i="14"/>
  <c r="K172" i="14"/>
  <c r="J172" i="14"/>
  <c r="I172" i="14"/>
  <c r="H172" i="14"/>
  <c r="G171" i="14"/>
  <c r="G170" i="14"/>
  <c r="G169" i="14"/>
  <c r="G168" i="14"/>
  <c r="G167" i="14"/>
  <c r="S166" i="14"/>
  <c r="R166" i="14"/>
  <c r="Q166" i="14"/>
  <c r="P166" i="14"/>
  <c r="O166" i="14"/>
  <c r="N166" i="14"/>
  <c r="M166" i="14"/>
  <c r="L166" i="14"/>
  <c r="K166" i="14"/>
  <c r="J166" i="14"/>
  <c r="G166" i="14" s="1"/>
  <c r="I166" i="14"/>
  <c r="H166" i="14"/>
  <c r="G165" i="14"/>
  <c r="G164" i="14"/>
  <c r="G163" i="14"/>
  <c r="G162" i="14"/>
  <c r="G161" i="14"/>
  <c r="S160" i="14"/>
  <c r="R160" i="14"/>
  <c r="Q160" i="14"/>
  <c r="P160" i="14"/>
  <c r="P140" i="14" s="1"/>
  <c r="O160" i="14"/>
  <c r="N160" i="14"/>
  <c r="M160" i="14"/>
  <c r="L160" i="14"/>
  <c r="K160" i="14"/>
  <c r="J160" i="14"/>
  <c r="I160" i="14"/>
  <c r="H160" i="14"/>
  <c r="G160" i="14" s="1"/>
  <c r="G159" i="14"/>
  <c r="G158" i="14"/>
  <c r="G157" i="14"/>
  <c r="G156" i="14"/>
  <c r="G155" i="14"/>
  <c r="S154" i="14"/>
  <c r="R154" i="14"/>
  <c r="Q154" i="14"/>
  <c r="P154" i="14"/>
  <c r="O154" i="14"/>
  <c r="N154" i="14"/>
  <c r="M154" i="14"/>
  <c r="L154" i="14"/>
  <c r="K154" i="14"/>
  <c r="J154" i="14"/>
  <c r="I154" i="14"/>
  <c r="H154" i="14"/>
  <c r="G154" i="14"/>
  <c r="G153" i="14"/>
  <c r="G152" i="14"/>
  <c r="G151" i="14"/>
  <c r="G150" i="14"/>
  <c r="G149" i="14"/>
  <c r="S148" i="14"/>
  <c r="R148" i="14"/>
  <c r="Q148" i="14"/>
  <c r="Q140" i="14" s="1"/>
  <c r="P148" i="14"/>
  <c r="O148" i="14"/>
  <c r="N148" i="14"/>
  <c r="M148" i="14"/>
  <c r="M140" i="14" s="1"/>
  <c r="L148" i="14"/>
  <c r="L140" i="14" s="1"/>
  <c r="K148" i="14"/>
  <c r="J148" i="14"/>
  <c r="I148" i="14"/>
  <c r="I140" i="14" s="1"/>
  <c r="H148" i="14"/>
  <c r="G147" i="14"/>
  <c r="G146" i="14"/>
  <c r="G145" i="14"/>
  <c r="G144" i="14"/>
  <c r="G143" i="14"/>
  <c r="S142" i="14"/>
  <c r="R142" i="14"/>
  <c r="R140" i="14" s="1"/>
  <c r="Q142" i="14"/>
  <c r="P142" i="14"/>
  <c r="O142" i="14"/>
  <c r="N142" i="14"/>
  <c r="N140" i="14" s="1"/>
  <c r="M142" i="14"/>
  <c r="L142" i="14"/>
  <c r="K142" i="14"/>
  <c r="J142" i="14"/>
  <c r="I142" i="14"/>
  <c r="H142" i="14"/>
  <c r="S140" i="14"/>
  <c r="O140" i="14"/>
  <c r="K140" i="14"/>
  <c r="G139" i="14"/>
  <c r="G138" i="14"/>
  <c r="G137" i="14"/>
  <c r="G136" i="14"/>
  <c r="G135" i="14"/>
  <c r="S134" i="14"/>
  <c r="R134" i="14"/>
  <c r="R126" i="14" s="1"/>
  <c r="Q134" i="14"/>
  <c r="P134" i="14"/>
  <c r="O134" i="14"/>
  <c r="N134" i="14"/>
  <c r="N126" i="14" s="1"/>
  <c r="M134" i="14"/>
  <c r="L134" i="14"/>
  <c r="K134" i="14"/>
  <c r="J134" i="14"/>
  <c r="J126" i="14" s="1"/>
  <c r="I134" i="14"/>
  <c r="H134" i="14"/>
  <c r="G133" i="14"/>
  <c r="G132" i="14"/>
  <c r="G131" i="14"/>
  <c r="G130" i="14"/>
  <c r="G129" i="14"/>
  <c r="S128" i="14"/>
  <c r="S126" i="14" s="1"/>
  <c r="R128" i="14"/>
  <c r="Q128" i="14"/>
  <c r="P128" i="14"/>
  <c r="P126" i="14" s="1"/>
  <c r="O128" i="14"/>
  <c r="O126" i="14" s="1"/>
  <c r="N128" i="14"/>
  <c r="M128" i="14"/>
  <c r="L128" i="14"/>
  <c r="L126" i="14" s="1"/>
  <c r="K128" i="14"/>
  <c r="K126" i="14" s="1"/>
  <c r="J128" i="14"/>
  <c r="I128" i="14"/>
  <c r="H128" i="14"/>
  <c r="Q126" i="14"/>
  <c r="M126" i="14"/>
  <c r="I126" i="14"/>
  <c r="G125" i="14"/>
  <c r="G124" i="14"/>
  <c r="G123" i="14"/>
  <c r="G122" i="14"/>
  <c r="G121" i="14"/>
  <c r="S120" i="14"/>
  <c r="R120" i="14"/>
  <c r="R118" i="14" s="1"/>
  <c r="Q120" i="14"/>
  <c r="P120" i="14"/>
  <c r="O120" i="14"/>
  <c r="N120" i="14"/>
  <c r="N118" i="14" s="1"/>
  <c r="M120" i="14"/>
  <c r="L120" i="14"/>
  <c r="K120" i="14"/>
  <c r="J120" i="14"/>
  <c r="J118" i="14" s="1"/>
  <c r="I120" i="14"/>
  <c r="H120" i="14"/>
  <c r="S118" i="14"/>
  <c r="Q118" i="14"/>
  <c r="P118" i="14"/>
  <c r="O118" i="14"/>
  <c r="M118" i="14"/>
  <c r="L118" i="14"/>
  <c r="K118" i="14"/>
  <c r="I118" i="14"/>
  <c r="H118" i="14"/>
  <c r="G118" i="14" s="1"/>
  <c r="G117" i="14"/>
  <c r="G116" i="14"/>
  <c r="G115" i="14"/>
  <c r="G114" i="14"/>
  <c r="G113" i="14"/>
  <c r="S112" i="14"/>
  <c r="R112" i="14"/>
  <c r="Q112" i="14"/>
  <c r="P112" i="14"/>
  <c r="O112" i="14"/>
  <c r="N112" i="14"/>
  <c r="N102" i="14" s="1"/>
  <c r="M112" i="14"/>
  <c r="L112" i="14"/>
  <c r="K112" i="14"/>
  <c r="J112" i="14"/>
  <c r="I112" i="14"/>
  <c r="H112" i="14"/>
  <c r="G112" i="14" s="1"/>
  <c r="G111" i="14"/>
  <c r="G109" i="14"/>
  <c r="G108" i="14"/>
  <c r="G107" i="14"/>
  <c r="G106" i="14"/>
  <c r="G105" i="14"/>
  <c r="S104" i="14"/>
  <c r="R104" i="14"/>
  <c r="Q104" i="14"/>
  <c r="P104" i="14"/>
  <c r="P102" i="14" s="1"/>
  <c r="O104" i="14"/>
  <c r="N104" i="14"/>
  <c r="M104" i="14"/>
  <c r="L104" i="14"/>
  <c r="L102" i="14" s="1"/>
  <c r="K104" i="14"/>
  <c r="J104" i="14"/>
  <c r="I104" i="14"/>
  <c r="I102" i="14" s="1"/>
  <c r="H104" i="14"/>
  <c r="S102" i="14"/>
  <c r="R102" i="14"/>
  <c r="Q102" i="14"/>
  <c r="O102" i="14"/>
  <c r="M102" i="14"/>
  <c r="K102" i="14"/>
  <c r="J102" i="14"/>
  <c r="G101" i="14"/>
  <c r="G100" i="14"/>
  <c r="G99" i="14"/>
  <c r="G97" i="14"/>
  <c r="G96" i="14"/>
  <c r="G95" i="14"/>
  <c r="G94" i="14"/>
  <c r="G93" i="14"/>
  <c r="S92" i="14"/>
  <c r="S84" i="14" s="1"/>
  <c r="R92" i="14"/>
  <c r="Q92" i="14"/>
  <c r="P92" i="14"/>
  <c r="O92" i="14"/>
  <c r="O84" i="14" s="1"/>
  <c r="N92" i="14"/>
  <c r="M92" i="14"/>
  <c r="L92" i="14"/>
  <c r="K92" i="14"/>
  <c r="K84" i="14" s="1"/>
  <c r="J92" i="14"/>
  <c r="I92" i="14"/>
  <c r="H92" i="14"/>
  <c r="G92" i="14"/>
  <c r="G91" i="14"/>
  <c r="G90" i="14"/>
  <c r="G89" i="14"/>
  <c r="G88" i="14"/>
  <c r="G87" i="14"/>
  <c r="S86" i="14"/>
  <c r="R86" i="14"/>
  <c r="Q86" i="14"/>
  <c r="Q84" i="14" s="1"/>
  <c r="P86" i="14"/>
  <c r="P84" i="14" s="1"/>
  <c r="O86" i="14"/>
  <c r="N86" i="14"/>
  <c r="M86" i="14"/>
  <c r="M84" i="14" s="1"/>
  <c r="L86" i="14"/>
  <c r="L84" i="14" s="1"/>
  <c r="K86" i="14"/>
  <c r="J86" i="14"/>
  <c r="I86" i="14"/>
  <c r="I84" i="14" s="1"/>
  <c r="H86" i="14"/>
  <c r="R84" i="14"/>
  <c r="N84" i="14"/>
  <c r="J84" i="14"/>
  <c r="G84" i="14"/>
  <c r="G83" i="14"/>
  <c r="G82" i="14"/>
  <c r="G81" i="14"/>
  <c r="G80" i="14"/>
  <c r="G79" i="14"/>
  <c r="S78" i="14"/>
  <c r="R78" i="14"/>
  <c r="Q78" i="14"/>
  <c r="P78" i="14"/>
  <c r="O78" i="14"/>
  <c r="N78" i="14"/>
  <c r="M78" i="14"/>
  <c r="L78" i="14"/>
  <c r="K78" i="14"/>
  <c r="J78" i="14"/>
  <c r="I78" i="14"/>
  <c r="H78" i="14"/>
  <c r="G78" i="14" s="1"/>
  <c r="G77" i="14"/>
  <c r="G76" i="14"/>
  <c r="G75" i="14"/>
  <c r="G74" i="14"/>
  <c r="G73" i="14"/>
  <c r="S72" i="14"/>
  <c r="R72" i="14"/>
  <c r="Q72" i="14"/>
  <c r="P72" i="14"/>
  <c r="O72" i="14"/>
  <c r="N72" i="14"/>
  <c r="M72" i="14"/>
  <c r="L72" i="14"/>
  <c r="K72" i="14"/>
  <c r="J72" i="14"/>
  <c r="I72" i="14"/>
  <c r="H72" i="14"/>
  <c r="G71" i="14"/>
  <c r="G70" i="14"/>
  <c r="G69" i="14"/>
  <c r="G68" i="14"/>
  <c r="G67" i="14"/>
  <c r="S66" i="14"/>
  <c r="R66" i="14"/>
  <c r="Q66" i="14"/>
  <c r="P66" i="14"/>
  <c r="P52" i="14" s="1"/>
  <c r="P44" i="14" s="1"/>
  <c r="O66" i="14"/>
  <c r="N66" i="14"/>
  <c r="M66" i="14"/>
  <c r="L66" i="14"/>
  <c r="K66" i="14"/>
  <c r="J66" i="14"/>
  <c r="I66" i="14"/>
  <c r="H66" i="14"/>
  <c r="G65" i="14"/>
  <c r="G64" i="14"/>
  <c r="G63" i="14"/>
  <c r="G62" i="14"/>
  <c r="G61" i="14"/>
  <c r="S60" i="14"/>
  <c r="R60" i="14"/>
  <c r="R52" i="14" s="1"/>
  <c r="R44" i="14" s="1"/>
  <c r="Q60" i="14"/>
  <c r="P60" i="14"/>
  <c r="O60" i="14"/>
  <c r="N60" i="14"/>
  <c r="N52" i="14" s="1"/>
  <c r="N44" i="14" s="1"/>
  <c r="M60" i="14"/>
  <c r="M52" i="14" s="1"/>
  <c r="L60" i="14"/>
  <c r="K60" i="14"/>
  <c r="J60" i="14"/>
  <c r="J52" i="14" s="1"/>
  <c r="J44" i="14" s="1"/>
  <c r="I60" i="14"/>
  <c r="H60" i="14"/>
  <c r="G59" i="14"/>
  <c r="G58" i="14"/>
  <c r="G57" i="14"/>
  <c r="G56" i="14"/>
  <c r="G55" i="14"/>
  <c r="S54" i="14"/>
  <c r="S52" i="14" s="1"/>
  <c r="S44" i="14" s="1"/>
  <c r="R54" i="14"/>
  <c r="Q54" i="14"/>
  <c r="P54" i="14"/>
  <c r="O54" i="14"/>
  <c r="O52" i="14" s="1"/>
  <c r="O44" i="14" s="1"/>
  <c r="N54" i="14"/>
  <c r="M54" i="14"/>
  <c r="L54" i="14"/>
  <c r="K54" i="14"/>
  <c r="K52" i="14" s="1"/>
  <c r="K44" i="14" s="1"/>
  <c r="J54" i="14"/>
  <c r="I54" i="14"/>
  <c r="H54" i="14"/>
  <c r="G54" i="14"/>
  <c r="Q52" i="14"/>
  <c r="L52" i="14"/>
  <c r="I52" i="14"/>
  <c r="G51" i="14"/>
  <c r="G50" i="14"/>
  <c r="G49" i="14"/>
  <c r="G48" i="14"/>
  <c r="G47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L44" i="14"/>
  <c r="G41" i="14"/>
  <c r="G40" i="14"/>
  <c r="G39" i="14"/>
  <c r="G38" i="14"/>
  <c r="G37" i="14"/>
  <c r="S36" i="14"/>
  <c r="R36" i="14"/>
  <c r="Q36" i="14"/>
  <c r="P36" i="14"/>
  <c r="P23" i="14" s="1"/>
  <c r="O36" i="14"/>
  <c r="N36" i="14"/>
  <c r="M36" i="14"/>
  <c r="L36" i="14"/>
  <c r="L23" i="14" s="1"/>
  <c r="K36" i="14"/>
  <c r="J36" i="14"/>
  <c r="I36" i="14"/>
  <c r="H36" i="14"/>
  <c r="G35" i="14"/>
  <c r="G34" i="14"/>
  <c r="G33" i="14"/>
  <c r="G32" i="14"/>
  <c r="G31" i="14"/>
  <c r="S30" i="14"/>
  <c r="R30" i="14"/>
  <c r="R23" i="14" s="1"/>
  <c r="Q30" i="14"/>
  <c r="P30" i="14"/>
  <c r="O30" i="14"/>
  <c r="N30" i="14"/>
  <c r="N23" i="14" s="1"/>
  <c r="M30" i="14"/>
  <c r="M23" i="14" s="1"/>
  <c r="L30" i="14"/>
  <c r="K30" i="14"/>
  <c r="J30" i="14"/>
  <c r="J23" i="14" s="1"/>
  <c r="I30" i="14"/>
  <c r="H30" i="14"/>
  <c r="G29" i="14"/>
  <c r="G28" i="14"/>
  <c r="G27" i="14"/>
  <c r="G26" i="14"/>
  <c r="G25" i="14"/>
  <c r="S24" i="14"/>
  <c r="S23" i="14" s="1"/>
  <c r="R24" i="14"/>
  <c r="Q24" i="14"/>
  <c r="P24" i="14"/>
  <c r="O24" i="14"/>
  <c r="O23" i="14" s="1"/>
  <c r="N24" i="14"/>
  <c r="M24" i="14"/>
  <c r="L24" i="14"/>
  <c r="K24" i="14"/>
  <c r="K23" i="14" s="1"/>
  <c r="J24" i="14"/>
  <c r="I24" i="14"/>
  <c r="H24" i="14"/>
  <c r="G24" i="14"/>
  <c r="Q23" i="14"/>
  <c r="I23" i="14"/>
  <c r="G19" i="14"/>
  <c r="G17" i="14"/>
  <c r="Q9" i="14"/>
  <c r="P7" i="14"/>
  <c r="P5" i="14"/>
  <c r="R1" i="14"/>
  <c r="G221" i="13"/>
  <c r="G220" i="13"/>
  <c r="G219" i="13"/>
  <c r="G218" i="13"/>
  <c r="G217" i="13"/>
  <c r="G215" i="13"/>
  <c r="G214" i="13"/>
  <c r="M229" i="4" s="1"/>
  <c r="M225" i="4" s="1"/>
  <c r="G213" i="13"/>
  <c r="G212" i="13"/>
  <c r="G211" i="13"/>
  <c r="S210" i="13"/>
  <c r="R210" i="13"/>
  <c r="Q210" i="13"/>
  <c r="P210" i="13"/>
  <c r="O210" i="13"/>
  <c r="N210" i="13"/>
  <c r="M210" i="13"/>
  <c r="L210" i="13"/>
  <c r="K210" i="13"/>
  <c r="J210" i="13"/>
  <c r="I210" i="13"/>
  <c r="H210" i="13"/>
  <c r="G209" i="13"/>
  <c r="G208" i="13"/>
  <c r="G207" i="13"/>
  <c r="G206" i="13"/>
  <c r="G205" i="13"/>
  <c r="S204" i="13"/>
  <c r="R204" i="13"/>
  <c r="Q204" i="13"/>
  <c r="P204" i="13"/>
  <c r="O204" i="13"/>
  <c r="N204" i="13"/>
  <c r="M204" i="13"/>
  <c r="L204" i="13"/>
  <c r="L190" i="13" s="1"/>
  <c r="K204" i="13"/>
  <c r="J204" i="13"/>
  <c r="I204" i="13"/>
  <c r="H204" i="13"/>
  <c r="G203" i="13"/>
  <c r="G202" i="13"/>
  <c r="G201" i="13"/>
  <c r="G200" i="13"/>
  <c r="G199" i="13"/>
  <c r="S198" i="13"/>
  <c r="R198" i="13"/>
  <c r="Q198" i="13"/>
  <c r="Q190" i="13" s="1"/>
  <c r="P198" i="13"/>
  <c r="O198" i="13"/>
  <c r="N198" i="13"/>
  <c r="M198" i="13"/>
  <c r="L198" i="13"/>
  <c r="K198" i="13"/>
  <c r="J198" i="13"/>
  <c r="I198" i="13"/>
  <c r="H198" i="13"/>
  <c r="G197" i="13"/>
  <c r="G196" i="13"/>
  <c r="M211" i="4" s="1"/>
  <c r="M207" i="4" s="1"/>
  <c r="G195" i="13"/>
  <c r="G194" i="13"/>
  <c r="G193" i="13"/>
  <c r="S192" i="13"/>
  <c r="S190" i="13" s="1"/>
  <c r="R192" i="13"/>
  <c r="Q192" i="13"/>
  <c r="P192" i="13"/>
  <c r="O192" i="13"/>
  <c r="N192" i="13"/>
  <c r="M192" i="13"/>
  <c r="L192" i="13"/>
  <c r="K192" i="13"/>
  <c r="K190" i="13" s="1"/>
  <c r="J192" i="13"/>
  <c r="I192" i="13"/>
  <c r="H192" i="13"/>
  <c r="G192" i="13"/>
  <c r="O190" i="13"/>
  <c r="I190" i="13"/>
  <c r="G189" i="13"/>
  <c r="G188" i="13"/>
  <c r="G187" i="13"/>
  <c r="G186" i="13"/>
  <c r="G185" i="13"/>
  <c r="S184" i="13"/>
  <c r="R184" i="13"/>
  <c r="Q184" i="13"/>
  <c r="P184" i="13"/>
  <c r="O184" i="13"/>
  <c r="N184" i="13"/>
  <c r="M184" i="13"/>
  <c r="L184" i="13"/>
  <c r="K184" i="13"/>
  <c r="J184" i="13"/>
  <c r="I184" i="13"/>
  <c r="H184" i="13"/>
  <c r="G184" i="13"/>
  <c r="G183" i="13"/>
  <c r="G182" i="13"/>
  <c r="G181" i="13"/>
  <c r="G180" i="13"/>
  <c r="G179" i="13"/>
  <c r="S178" i="13"/>
  <c r="R178" i="13"/>
  <c r="Q178" i="13"/>
  <c r="P178" i="13"/>
  <c r="O178" i="13"/>
  <c r="N178" i="13"/>
  <c r="M178" i="13"/>
  <c r="L178" i="13"/>
  <c r="K178" i="13"/>
  <c r="J178" i="13"/>
  <c r="I178" i="13"/>
  <c r="H178" i="13"/>
  <c r="G177" i="13"/>
  <c r="G176" i="13"/>
  <c r="G175" i="13"/>
  <c r="G174" i="13"/>
  <c r="G173" i="13"/>
  <c r="S172" i="13"/>
  <c r="R172" i="13"/>
  <c r="Q172" i="13"/>
  <c r="P172" i="13"/>
  <c r="O172" i="13"/>
  <c r="N172" i="13"/>
  <c r="M172" i="13"/>
  <c r="L172" i="13"/>
  <c r="K172" i="13"/>
  <c r="J172" i="13"/>
  <c r="I172" i="13"/>
  <c r="H172" i="13"/>
  <c r="G172" i="13"/>
  <c r="G171" i="13"/>
  <c r="G170" i="13"/>
  <c r="G169" i="13"/>
  <c r="G168" i="13"/>
  <c r="G167" i="13"/>
  <c r="S166" i="13"/>
  <c r="R166" i="13"/>
  <c r="Q166" i="13"/>
  <c r="P166" i="13"/>
  <c r="O166" i="13"/>
  <c r="N166" i="13"/>
  <c r="M166" i="13"/>
  <c r="L166" i="13"/>
  <c r="K166" i="13"/>
  <c r="J166" i="13"/>
  <c r="I166" i="13"/>
  <c r="H166" i="13"/>
  <c r="G166" i="13" s="1"/>
  <c r="G165" i="13"/>
  <c r="G164" i="13"/>
  <c r="G163" i="13"/>
  <c r="G162" i="13"/>
  <c r="G161" i="13"/>
  <c r="S160" i="13"/>
  <c r="R160" i="13"/>
  <c r="Q160" i="13"/>
  <c r="P160" i="13"/>
  <c r="O160" i="13"/>
  <c r="N160" i="13"/>
  <c r="M160" i="13"/>
  <c r="L160" i="13"/>
  <c r="K160" i="13"/>
  <c r="J160" i="13"/>
  <c r="I160" i="13"/>
  <c r="H160" i="13"/>
  <c r="G160" i="13"/>
  <c r="G159" i="13"/>
  <c r="G158" i="13"/>
  <c r="G157" i="13"/>
  <c r="G156" i="13"/>
  <c r="G155" i="13"/>
  <c r="S154" i="13"/>
  <c r="R154" i="13"/>
  <c r="Q154" i="13"/>
  <c r="P154" i="13"/>
  <c r="O154" i="13"/>
  <c r="N154" i="13"/>
  <c r="M154" i="13"/>
  <c r="L154" i="13"/>
  <c r="K154" i="13"/>
  <c r="J154" i="13"/>
  <c r="I154" i="13"/>
  <c r="H154" i="13"/>
  <c r="G153" i="13"/>
  <c r="G152" i="13"/>
  <c r="G151" i="13"/>
  <c r="G150" i="13"/>
  <c r="G149" i="13"/>
  <c r="S148" i="13"/>
  <c r="R148" i="13"/>
  <c r="Q148" i="13"/>
  <c r="P148" i="13"/>
  <c r="O148" i="13"/>
  <c r="N148" i="13"/>
  <c r="M148" i="13"/>
  <c r="L148" i="13"/>
  <c r="K148" i="13"/>
  <c r="J148" i="13"/>
  <c r="I148" i="13"/>
  <c r="H148" i="13"/>
  <c r="G148" i="13"/>
  <c r="G147" i="13"/>
  <c r="G146" i="13"/>
  <c r="G145" i="13"/>
  <c r="G144" i="13"/>
  <c r="G143" i="13"/>
  <c r="S142" i="13"/>
  <c r="R142" i="13"/>
  <c r="Q142" i="13"/>
  <c r="P142" i="13"/>
  <c r="P140" i="13" s="1"/>
  <c r="O142" i="13"/>
  <c r="N142" i="13"/>
  <c r="M142" i="13"/>
  <c r="L142" i="13"/>
  <c r="L140" i="13" s="1"/>
  <c r="K142" i="13"/>
  <c r="J142" i="13"/>
  <c r="I142" i="13"/>
  <c r="H142" i="13"/>
  <c r="G142" i="13" s="1"/>
  <c r="R140" i="13"/>
  <c r="N140" i="13"/>
  <c r="J140" i="13"/>
  <c r="G139" i="13"/>
  <c r="G138" i="13"/>
  <c r="G137" i="13"/>
  <c r="G136" i="13"/>
  <c r="G135" i="13"/>
  <c r="S134" i="13"/>
  <c r="R134" i="13"/>
  <c r="Q134" i="13"/>
  <c r="P134" i="13"/>
  <c r="O134" i="13"/>
  <c r="N134" i="13"/>
  <c r="M134" i="13"/>
  <c r="L134" i="13"/>
  <c r="K134" i="13"/>
  <c r="J134" i="13"/>
  <c r="I134" i="13"/>
  <c r="H134" i="13"/>
  <c r="G134" i="13" s="1"/>
  <c r="G133" i="13"/>
  <c r="G132" i="13"/>
  <c r="G131" i="13"/>
  <c r="G130" i="13"/>
  <c r="G129" i="13"/>
  <c r="S128" i="13"/>
  <c r="R128" i="13"/>
  <c r="R126" i="13" s="1"/>
  <c r="Q128" i="13"/>
  <c r="Q126" i="13" s="1"/>
  <c r="P128" i="13"/>
  <c r="O128" i="13"/>
  <c r="N128" i="13"/>
  <c r="N126" i="13" s="1"/>
  <c r="M128" i="13"/>
  <c r="M126" i="13" s="1"/>
  <c r="L128" i="13"/>
  <c r="K128" i="13"/>
  <c r="J128" i="13"/>
  <c r="J126" i="13" s="1"/>
  <c r="I128" i="13"/>
  <c r="I126" i="13" s="1"/>
  <c r="H128" i="13"/>
  <c r="S126" i="13"/>
  <c r="O126" i="13"/>
  <c r="K126" i="13"/>
  <c r="G125" i="13"/>
  <c r="G124" i="13"/>
  <c r="G123" i="13"/>
  <c r="G122" i="13"/>
  <c r="G121" i="13"/>
  <c r="S120" i="13"/>
  <c r="S118" i="13" s="1"/>
  <c r="R120" i="13"/>
  <c r="Q120" i="13"/>
  <c r="Q118" i="13" s="1"/>
  <c r="P120" i="13"/>
  <c r="P118" i="13" s="1"/>
  <c r="O120" i="13"/>
  <c r="O118" i="13" s="1"/>
  <c r="N120" i="13"/>
  <c r="M120" i="13"/>
  <c r="M118" i="13" s="1"/>
  <c r="L120" i="13"/>
  <c r="L118" i="13" s="1"/>
  <c r="K120" i="13"/>
  <c r="K118" i="13" s="1"/>
  <c r="J120" i="13"/>
  <c r="I120" i="13"/>
  <c r="I118" i="13" s="1"/>
  <c r="H120" i="13"/>
  <c r="G120" i="13" s="1"/>
  <c r="R118" i="13"/>
  <c r="N118" i="13"/>
  <c r="J118" i="13"/>
  <c r="G117" i="13"/>
  <c r="G116" i="13"/>
  <c r="M131" i="4" s="1"/>
  <c r="M127" i="4" s="1"/>
  <c r="M117" i="4" s="1"/>
  <c r="G115" i="13"/>
  <c r="G114" i="13"/>
  <c r="G113" i="13"/>
  <c r="S112" i="13"/>
  <c r="R112" i="13"/>
  <c r="Q112" i="13"/>
  <c r="P112" i="13"/>
  <c r="O112" i="13"/>
  <c r="N112" i="13"/>
  <c r="M112" i="13"/>
  <c r="L112" i="13"/>
  <c r="L102" i="13" s="1"/>
  <c r="K112" i="13"/>
  <c r="J112" i="13"/>
  <c r="I112" i="13"/>
  <c r="H112" i="13"/>
  <c r="G111" i="13"/>
  <c r="G109" i="13"/>
  <c r="G108" i="13"/>
  <c r="G107" i="13"/>
  <c r="G106" i="13"/>
  <c r="G105" i="13"/>
  <c r="S104" i="13"/>
  <c r="S102" i="13" s="1"/>
  <c r="R104" i="13"/>
  <c r="R102" i="13" s="1"/>
  <c r="Q104" i="13"/>
  <c r="Q102" i="13" s="1"/>
  <c r="P104" i="13"/>
  <c r="O104" i="13"/>
  <c r="O102" i="13" s="1"/>
  <c r="N104" i="13"/>
  <c r="N102" i="13" s="1"/>
  <c r="M104" i="13"/>
  <c r="M102" i="13" s="1"/>
  <c r="L104" i="13"/>
  <c r="K104" i="13"/>
  <c r="K102" i="13" s="1"/>
  <c r="J104" i="13"/>
  <c r="J102" i="13" s="1"/>
  <c r="I104" i="13"/>
  <c r="I102" i="13" s="1"/>
  <c r="H104" i="13"/>
  <c r="G104" i="13"/>
  <c r="P102" i="13"/>
  <c r="G101" i="13"/>
  <c r="G100" i="13"/>
  <c r="G99" i="13"/>
  <c r="G97" i="13"/>
  <c r="G96" i="13"/>
  <c r="G95" i="13"/>
  <c r="G94" i="13"/>
  <c r="G93" i="13"/>
  <c r="S92" i="13"/>
  <c r="R92" i="13"/>
  <c r="Q92" i="13"/>
  <c r="P92" i="13"/>
  <c r="O92" i="13"/>
  <c r="N92" i="13"/>
  <c r="M92" i="13"/>
  <c r="L92" i="13"/>
  <c r="K92" i="13"/>
  <c r="J92" i="13"/>
  <c r="I92" i="13"/>
  <c r="H92" i="13"/>
  <c r="G92" i="13" s="1"/>
  <c r="G91" i="13"/>
  <c r="G90" i="13"/>
  <c r="M105" i="4" s="1"/>
  <c r="G89" i="13"/>
  <c r="G88" i="13"/>
  <c r="G87" i="13"/>
  <c r="S86" i="13"/>
  <c r="S84" i="13" s="1"/>
  <c r="R86" i="13"/>
  <c r="R84" i="13" s="1"/>
  <c r="Q86" i="13"/>
  <c r="Q84" i="13" s="1"/>
  <c r="P86" i="13"/>
  <c r="O86" i="13"/>
  <c r="O84" i="13" s="1"/>
  <c r="N86" i="13"/>
  <c r="N84" i="13" s="1"/>
  <c r="M86" i="13"/>
  <c r="M84" i="13" s="1"/>
  <c r="L86" i="13"/>
  <c r="K86" i="13"/>
  <c r="K84" i="13" s="1"/>
  <c r="J86" i="13"/>
  <c r="J84" i="13" s="1"/>
  <c r="I86" i="13"/>
  <c r="I84" i="13" s="1"/>
  <c r="H86" i="13"/>
  <c r="H84" i="13" s="1"/>
  <c r="G86" i="13"/>
  <c r="P84" i="13"/>
  <c r="L84" i="13"/>
  <c r="G84" i="13"/>
  <c r="G83" i="13"/>
  <c r="G82" i="13"/>
  <c r="G81" i="13"/>
  <c r="G80" i="13"/>
  <c r="G79" i="13"/>
  <c r="S78" i="13"/>
  <c r="R78" i="13"/>
  <c r="Q78" i="13"/>
  <c r="P78" i="13"/>
  <c r="O78" i="13"/>
  <c r="N78" i="13"/>
  <c r="M78" i="13"/>
  <c r="L78" i="13"/>
  <c r="K78" i="13"/>
  <c r="J78" i="13"/>
  <c r="I78" i="13"/>
  <c r="H78" i="13"/>
  <c r="G78" i="13" s="1"/>
  <c r="G77" i="13"/>
  <c r="G76" i="13"/>
  <c r="G75" i="13"/>
  <c r="G74" i="13"/>
  <c r="G73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G72" i="13" s="1"/>
  <c r="G71" i="13"/>
  <c r="G70" i="13"/>
  <c r="G69" i="13"/>
  <c r="G68" i="13"/>
  <c r="G67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5" i="13"/>
  <c r="G64" i="13"/>
  <c r="G63" i="13"/>
  <c r="G62" i="13"/>
  <c r="G61" i="13"/>
  <c r="S60" i="13"/>
  <c r="R60" i="13"/>
  <c r="Q60" i="13"/>
  <c r="P60" i="13"/>
  <c r="O60" i="13"/>
  <c r="N60" i="13"/>
  <c r="M60" i="13"/>
  <c r="L60" i="13"/>
  <c r="K60" i="13"/>
  <c r="J60" i="13"/>
  <c r="I60" i="13"/>
  <c r="H60" i="13"/>
  <c r="G60" i="13" s="1"/>
  <c r="G59" i="13"/>
  <c r="G58" i="13"/>
  <c r="G57" i="13"/>
  <c r="G56" i="13"/>
  <c r="G55" i="13"/>
  <c r="S54" i="13"/>
  <c r="R54" i="13"/>
  <c r="Q54" i="13"/>
  <c r="Q52" i="13" s="1"/>
  <c r="P54" i="13"/>
  <c r="P52" i="13" s="1"/>
  <c r="O54" i="13"/>
  <c r="N54" i="13"/>
  <c r="M54" i="13"/>
  <c r="M52" i="13" s="1"/>
  <c r="L54" i="13"/>
  <c r="L52" i="13" s="1"/>
  <c r="K54" i="13"/>
  <c r="J54" i="13"/>
  <c r="I54" i="13"/>
  <c r="I52" i="13" s="1"/>
  <c r="H54" i="13"/>
  <c r="G54" i="13" s="1"/>
  <c r="S52" i="13"/>
  <c r="O52" i="13"/>
  <c r="O44" i="13" s="1"/>
  <c r="K52" i="13"/>
  <c r="K44" i="13" s="1"/>
  <c r="G51" i="13"/>
  <c r="G50" i="13"/>
  <c r="G49" i="13"/>
  <c r="G48" i="13"/>
  <c r="G47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 s="1"/>
  <c r="G41" i="13"/>
  <c r="G40" i="13"/>
  <c r="G39" i="13"/>
  <c r="G38" i="13"/>
  <c r="G37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 s="1"/>
  <c r="G35" i="13"/>
  <c r="G34" i="13"/>
  <c r="M49" i="4" s="1"/>
  <c r="M45" i="4" s="1"/>
  <c r="M37" i="4" s="1"/>
  <c r="G33" i="13"/>
  <c r="G32" i="13"/>
  <c r="G31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 s="1"/>
  <c r="G29" i="13"/>
  <c r="G28" i="13"/>
  <c r="G27" i="13"/>
  <c r="G26" i="13"/>
  <c r="G25" i="13"/>
  <c r="S24" i="13"/>
  <c r="R24" i="13"/>
  <c r="R23" i="13" s="1"/>
  <c r="Q24" i="13"/>
  <c r="Q23" i="13" s="1"/>
  <c r="P24" i="13"/>
  <c r="O24" i="13"/>
  <c r="N24" i="13"/>
  <c r="N23" i="13" s="1"/>
  <c r="M24" i="13"/>
  <c r="M23" i="13" s="1"/>
  <c r="L24" i="13"/>
  <c r="K24" i="13"/>
  <c r="J24" i="13"/>
  <c r="J23" i="13" s="1"/>
  <c r="I24" i="13"/>
  <c r="I23" i="13" s="1"/>
  <c r="H24" i="13"/>
  <c r="S23" i="13"/>
  <c r="O23" i="13"/>
  <c r="K23" i="13"/>
  <c r="S19" i="13"/>
  <c r="R19" i="13"/>
  <c r="Q19" i="13"/>
  <c r="P19" i="13"/>
  <c r="O19" i="13"/>
  <c r="N19" i="13"/>
  <c r="M19" i="13"/>
  <c r="L19" i="13"/>
  <c r="K19" i="13"/>
  <c r="J19" i="13"/>
  <c r="I19" i="13"/>
  <c r="G19" i="13"/>
  <c r="M14" i="4" s="1"/>
  <c r="G17" i="13"/>
  <c r="B14" i="13"/>
  <c r="Q9" i="13"/>
  <c r="P7" i="13"/>
  <c r="P5" i="13"/>
  <c r="R1" i="13"/>
  <c r="G221" i="12"/>
  <c r="G220" i="12"/>
  <c r="G219" i="12"/>
  <c r="G218" i="12"/>
  <c r="G217" i="12"/>
  <c r="G215" i="12"/>
  <c r="G214" i="12"/>
  <c r="G213" i="12"/>
  <c r="G212" i="12"/>
  <c r="G211" i="12"/>
  <c r="S210" i="12"/>
  <c r="R210" i="12"/>
  <c r="Q210" i="12"/>
  <c r="P210" i="12"/>
  <c r="O210" i="12"/>
  <c r="N210" i="12"/>
  <c r="M210" i="12"/>
  <c r="L210" i="12"/>
  <c r="K210" i="12"/>
  <c r="J210" i="12"/>
  <c r="I210" i="12"/>
  <c r="H210" i="12"/>
  <c r="G209" i="12"/>
  <c r="G208" i="12"/>
  <c r="G207" i="12"/>
  <c r="G206" i="12"/>
  <c r="G205" i="12"/>
  <c r="S204" i="12"/>
  <c r="R204" i="12"/>
  <c r="Q204" i="12"/>
  <c r="P204" i="12"/>
  <c r="O204" i="12"/>
  <c r="N204" i="12"/>
  <c r="M204" i="12"/>
  <c r="L204" i="12"/>
  <c r="K204" i="12"/>
  <c r="J204" i="12"/>
  <c r="I204" i="12"/>
  <c r="H204" i="12"/>
  <c r="G203" i="12"/>
  <c r="G202" i="12"/>
  <c r="G201" i="12"/>
  <c r="G200" i="12"/>
  <c r="G199" i="12"/>
  <c r="S198" i="12"/>
  <c r="R198" i="12"/>
  <c r="Q198" i="12"/>
  <c r="P198" i="12"/>
  <c r="O198" i="12"/>
  <c r="N198" i="12"/>
  <c r="M198" i="12"/>
  <c r="L198" i="12"/>
  <c r="K198" i="12"/>
  <c r="J198" i="12"/>
  <c r="I198" i="12"/>
  <c r="H198" i="12"/>
  <c r="G198" i="12"/>
  <c r="G197" i="12"/>
  <c r="G196" i="12"/>
  <c r="G195" i="12"/>
  <c r="G194" i="12"/>
  <c r="G193" i="12"/>
  <c r="S192" i="12"/>
  <c r="R192" i="12"/>
  <c r="Q192" i="12"/>
  <c r="P192" i="12"/>
  <c r="P190" i="12" s="1"/>
  <c r="O192" i="12"/>
  <c r="N192" i="12"/>
  <c r="M192" i="12"/>
  <c r="L192" i="12"/>
  <c r="L190" i="12" s="1"/>
  <c r="K192" i="12"/>
  <c r="J192" i="12"/>
  <c r="I192" i="12"/>
  <c r="H192" i="12"/>
  <c r="G192" i="12" s="1"/>
  <c r="R190" i="12"/>
  <c r="N190" i="12"/>
  <c r="J190" i="12"/>
  <c r="G189" i="12"/>
  <c r="G188" i="12"/>
  <c r="G187" i="12"/>
  <c r="G186" i="12"/>
  <c r="G185" i="12"/>
  <c r="S184" i="12"/>
  <c r="R184" i="12"/>
  <c r="Q184" i="12"/>
  <c r="P184" i="12"/>
  <c r="O184" i="12"/>
  <c r="N184" i="12"/>
  <c r="M184" i="12"/>
  <c r="L184" i="12"/>
  <c r="K184" i="12"/>
  <c r="J184" i="12"/>
  <c r="I184" i="12"/>
  <c r="H184" i="12"/>
  <c r="G184" i="12" s="1"/>
  <c r="G183" i="12"/>
  <c r="G182" i="12"/>
  <c r="G181" i="12"/>
  <c r="G180" i="12"/>
  <c r="G179" i="12"/>
  <c r="S178" i="12"/>
  <c r="R178" i="12"/>
  <c r="Q178" i="12"/>
  <c r="P178" i="12"/>
  <c r="O178" i="12"/>
  <c r="N178" i="12"/>
  <c r="M178" i="12"/>
  <c r="L178" i="12"/>
  <c r="K178" i="12"/>
  <c r="J178" i="12"/>
  <c r="I178" i="12"/>
  <c r="H178" i="12"/>
  <c r="G177" i="12"/>
  <c r="G176" i="12"/>
  <c r="G175" i="12"/>
  <c r="G174" i="12"/>
  <c r="G173" i="12"/>
  <c r="S172" i="12"/>
  <c r="R172" i="12"/>
  <c r="Q172" i="12"/>
  <c r="P172" i="12"/>
  <c r="O172" i="12"/>
  <c r="N172" i="12"/>
  <c r="M172" i="12"/>
  <c r="L172" i="12"/>
  <c r="K172" i="12"/>
  <c r="J172" i="12"/>
  <c r="I172" i="12"/>
  <c r="H172" i="12"/>
  <c r="G172" i="12" s="1"/>
  <c r="G171" i="12"/>
  <c r="G170" i="12"/>
  <c r="G169" i="12"/>
  <c r="G168" i="12"/>
  <c r="G167" i="12"/>
  <c r="S166" i="12"/>
  <c r="R166" i="12"/>
  <c r="Q166" i="12"/>
  <c r="P166" i="12"/>
  <c r="O166" i="12"/>
  <c r="N166" i="12"/>
  <c r="M166" i="12"/>
  <c r="L166" i="12"/>
  <c r="K166" i="12"/>
  <c r="J166" i="12"/>
  <c r="I166" i="12"/>
  <c r="H166" i="12"/>
  <c r="G166" i="12" s="1"/>
  <c r="G165" i="12"/>
  <c r="G164" i="12"/>
  <c r="G163" i="12"/>
  <c r="G162" i="12"/>
  <c r="G161" i="12"/>
  <c r="S160" i="12"/>
  <c r="R160" i="12"/>
  <c r="Q160" i="12"/>
  <c r="P160" i="12"/>
  <c r="O160" i="12"/>
  <c r="N160" i="12"/>
  <c r="M160" i="12"/>
  <c r="L160" i="12"/>
  <c r="K160" i="12"/>
  <c r="J160" i="12"/>
  <c r="I160" i="12"/>
  <c r="H160" i="12"/>
  <c r="G160" i="12" s="1"/>
  <c r="G159" i="12"/>
  <c r="G158" i="12"/>
  <c r="G157" i="12"/>
  <c r="G156" i="12"/>
  <c r="G155" i="12"/>
  <c r="S154" i="12"/>
  <c r="R154" i="12"/>
  <c r="Q154" i="12"/>
  <c r="P154" i="12"/>
  <c r="O154" i="12"/>
  <c r="N154" i="12"/>
  <c r="M154" i="12"/>
  <c r="L154" i="12"/>
  <c r="K154" i="12"/>
  <c r="J154" i="12"/>
  <c r="I154" i="12"/>
  <c r="H154" i="12"/>
  <c r="G153" i="12"/>
  <c r="G152" i="12"/>
  <c r="G151" i="12"/>
  <c r="G150" i="12"/>
  <c r="G149" i="12"/>
  <c r="S148" i="12"/>
  <c r="R148" i="12"/>
  <c r="Q148" i="12"/>
  <c r="P148" i="12"/>
  <c r="O148" i="12"/>
  <c r="N148" i="12"/>
  <c r="M148" i="12"/>
  <c r="L148" i="12"/>
  <c r="K148" i="12"/>
  <c r="J148" i="12"/>
  <c r="I148" i="12"/>
  <c r="H148" i="12"/>
  <c r="G148" i="12" s="1"/>
  <c r="G147" i="12"/>
  <c r="G146" i="12"/>
  <c r="G145" i="12"/>
  <c r="G144" i="12"/>
  <c r="G143" i="12"/>
  <c r="S142" i="12"/>
  <c r="R142" i="12"/>
  <c r="Q142" i="12"/>
  <c r="P142" i="12"/>
  <c r="O142" i="12"/>
  <c r="N142" i="12"/>
  <c r="M142" i="12"/>
  <c r="L142" i="12"/>
  <c r="K142" i="12"/>
  <c r="J142" i="12"/>
  <c r="I142" i="12"/>
  <c r="H142" i="12"/>
  <c r="G142" i="12" s="1"/>
  <c r="S140" i="12"/>
  <c r="Q140" i="12"/>
  <c r="O140" i="12"/>
  <c r="M140" i="12"/>
  <c r="K140" i="12"/>
  <c r="I140" i="12"/>
  <c r="G139" i="12"/>
  <c r="G138" i="12"/>
  <c r="G137" i="12"/>
  <c r="G136" i="12"/>
  <c r="G135" i="12"/>
  <c r="S134" i="12"/>
  <c r="R134" i="12"/>
  <c r="Q134" i="12"/>
  <c r="P134" i="12"/>
  <c r="O134" i="12"/>
  <c r="N134" i="12"/>
  <c r="M134" i="12"/>
  <c r="L134" i="12"/>
  <c r="K134" i="12"/>
  <c r="J134" i="12"/>
  <c r="I134" i="12"/>
  <c r="G134" i="12" s="1"/>
  <c r="H134" i="12"/>
  <c r="G133" i="12"/>
  <c r="G132" i="12"/>
  <c r="G131" i="12"/>
  <c r="G130" i="12"/>
  <c r="G129" i="12"/>
  <c r="S128" i="12"/>
  <c r="S126" i="12" s="1"/>
  <c r="R128" i="12"/>
  <c r="Q128" i="12"/>
  <c r="Q126" i="12" s="1"/>
  <c r="P128" i="12"/>
  <c r="O128" i="12"/>
  <c r="O126" i="12" s="1"/>
  <c r="N128" i="12"/>
  <c r="M128" i="12"/>
  <c r="M126" i="12" s="1"/>
  <c r="L128" i="12"/>
  <c r="K128" i="12"/>
  <c r="K126" i="12" s="1"/>
  <c r="J128" i="12"/>
  <c r="I128" i="12"/>
  <c r="I126" i="12" s="1"/>
  <c r="H128" i="12"/>
  <c r="G128" i="12"/>
  <c r="R126" i="12"/>
  <c r="P126" i="12"/>
  <c r="N126" i="12"/>
  <c r="L126" i="12"/>
  <c r="J126" i="12"/>
  <c r="H126" i="12"/>
  <c r="G126" i="12" s="1"/>
  <c r="G125" i="12"/>
  <c r="G124" i="12"/>
  <c r="G123" i="12"/>
  <c r="G122" i="12"/>
  <c r="G121" i="12"/>
  <c r="S120" i="12"/>
  <c r="R120" i="12"/>
  <c r="Q120" i="12"/>
  <c r="P120" i="12"/>
  <c r="P118" i="12" s="1"/>
  <c r="O120" i="12"/>
  <c r="N120" i="12"/>
  <c r="M120" i="12"/>
  <c r="M118" i="12" s="1"/>
  <c r="L120" i="12"/>
  <c r="L118" i="12" s="1"/>
  <c r="K120" i="12"/>
  <c r="J120" i="12"/>
  <c r="I120" i="12"/>
  <c r="I118" i="12" s="1"/>
  <c r="H120" i="12"/>
  <c r="S118" i="12"/>
  <c r="R118" i="12"/>
  <c r="Q118" i="12"/>
  <c r="O118" i="12"/>
  <c r="N118" i="12"/>
  <c r="K118" i="12"/>
  <c r="J118" i="12"/>
  <c r="G117" i="12"/>
  <c r="G116" i="12"/>
  <c r="G115" i="12"/>
  <c r="G114" i="12"/>
  <c r="G113" i="12"/>
  <c r="S112" i="12"/>
  <c r="R112" i="12"/>
  <c r="Q112" i="12"/>
  <c r="P112" i="12"/>
  <c r="P102" i="12" s="1"/>
  <c r="O112" i="12"/>
  <c r="O102" i="12" s="1"/>
  <c r="N112" i="12"/>
  <c r="M112" i="12"/>
  <c r="L112" i="12"/>
  <c r="L102" i="12" s="1"/>
  <c r="K112" i="12"/>
  <c r="J112" i="12"/>
  <c r="I112" i="12"/>
  <c r="H112" i="12"/>
  <c r="G112" i="12"/>
  <c r="G111" i="12"/>
  <c r="G109" i="12"/>
  <c r="G108" i="12"/>
  <c r="G107" i="12"/>
  <c r="G106" i="12"/>
  <c r="G105" i="12"/>
  <c r="S104" i="12"/>
  <c r="R104" i="12"/>
  <c r="R102" i="12" s="1"/>
  <c r="Q104" i="12"/>
  <c r="P104" i="12"/>
  <c r="O104" i="12"/>
  <c r="N104" i="12"/>
  <c r="N102" i="12" s="1"/>
  <c r="M104" i="12"/>
  <c r="L104" i="12"/>
  <c r="K104" i="12"/>
  <c r="K102" i="12" s="1"/>
  <c r="J104" i="12"/>
  <c r="I104" i="12"/>
  <c r="H104" i="12"/>
  <c r="S102" i="12"/>
  <c r="Q102" i="12"/>
  <c r="M102" i="12"/>
  <c r="I102" i="12"/>
  <c r="H102" i="12"/>
  <c r="G101" i="12"/>
  <c r="G100" i="12"/>
  <c r="G99" i="12"/>
  <c r="G97" i="12"/>
  <c r="G96" i="12"/>
  <c r="G95" i="12"/>
  <c r="G94" i="12"/>
  <c r="G93" i="12"/>
  <c r="S92" i="12"/>
  <c r="R92" i="12"/>
  <c r="Q92" i="12"/>
  <c r="Q84" i="12" s="1"/>
  <c r="P92" i="12"/>
  <c r="P84" i="12" s="1"/>
  <c r="O92" i="12"/>
  <c r="N92" i="12"/>
  <c r="M92" i="12"/>
  <c r="L92" i="12"/>
  <c r="K92" i="12"/>
  <c r="J92" i="12"/>
  <c r="I92" i="12"/>
  <c r="I84" i="12" s="1"/>
  <c r="H92" i="12"/>
  <c r="H84" i="12" s="1"/>
  <c r="G91" i="12"/>
  <c r="G90" i="12"/>
  <c r="G89" i="12"/>
  <c r="G88" i="12"/>
  <c r="G87" i="12"/>
  <c r="S86" i="12"/>
  <c r="R86" i="12"/>
  <c r="R84" i="12" s="1"/>
  <c r="Q86" i="12"/>
  <c r="P86" i="12"/>
  <c r="O86" i="12"/>
  <c r="N86" i="12"/>
  <c r="N84" i="12" s="1"/>
  <c r="M86" i="12"/>
  <c r="L86" i="12"/>
  <c r="K86" i="12"/>
  <c r="K84" i="12" s="1"/>
  <c r="J86" i="12"/>
  <c r="I86" i="12"/>
  <c r="H86" i="12"/>
  <c r="S84" i="12"/>
  <c r="O84" i="12"/>
  <c r="M84" i="12"/>
  <c r="L84" i="12"/>
  <c r="G84" i="12"/>
  <c r="G83" i="12"/>
  <c r="G82" i="12"/>
  <c r="G81" i="12"/>
  <c r="G80" i="12"/>
  <c r="G79" i="12"/>
  <c r="S78" i="12"/>
  <c r="R78" i="12"/>
  <c r="Q78" i="12"/>
  <c r="P78" i="12"/>
  <c r="O78" i="12"/>
  <c r="N78" i="12"/>
  <c r="M78" i="12"/>
  <c r="L78" i="12"/>
  <c r="K78" i="12"/>
  <c r="J78" i="12"/>
  <c r="G78" i="12" s="1"/>
  <c r="I78" i="12"/>
  <c r="H78" i="12"/>
  <c r="G77" i="12"/>
  <c r="G76" i="12"/>
  <c r="G75" i="12"/>
  <c r="G74" i="12"/>
  <c r="G73" i="12"/>
  <c r="S72" i="12"/>
  <c r="R72" i="12"/>
  <c r="Q72" i="12"/>
  <c r="P72" i="12"/>
  <c r="O72" i="12"/>
  <c r="N72" i="12"/>
  <c r="M72" i="12"/>
  <c r="L72" i="12"/>
  <c r="K72" i="12"/>
  <c r="J72" i="12"/>
  <c r="I72" i="12"/>
  <c r="H72" i="12"/>
  <c r="G72" i="12" s="1"/>
  <c r="G71" i="12"/>
  <c r="G70" i="12"/>
  <c r="G69" i="12"/>
  <c r="G68" i="12"/>
  <c r="G67" i="12"/>
  <c r="S66" i="12"/>
  <c r="R66" i="12"/>
  <c r="Q66" i="12"/>
  <c r="P66" i="12"/>
  <c r="O66" i="12"/>
  <c r="N66" i="12"/>
  <c r="M66" i="12"/>
  <c r="L66" i="12"/>
  <c r="K66" i="12"/>
  <c r="J66" i="12"/>
  <c r="G66" i="12" s="1"/>
  <c r="I66" i="12"/>
  <c r="H66" i="12"/>
  <c r="G65" i="12"/>
  <c r="G64" i="12"/>
  <c r="G63" i="12"/>
  <c r="G62" i="12"/>
  <c r="G61" i="12"/>
  <c r="S60" i="12"/>
  <c r="R60" i="12"/>
  <c r="Q60" i="12"/>
  <c r="P60" i="12"/>
  <c r="P52" i="12" s="1"/>
  <c r="O60" i="12"/>
  <c r="N60" i="12"/>
  <c r="M60" i="12"/>
  <c r="L60" i="12"/>
  <c r="L52" i="12" s="1"/>
  <c r="K60" i="12"/>
  <c r="J60" i="12"/>
  <c r="I60" i="12"/>
  <c r="H60" i="12"/>
  <c r="G60" i="12" s="1"/>
  <c r="G59" i="12"/>
  <c r="G58" i="12"/>
  <c r="G57" i="12"/>
  <c r="G56" i="12"/>
  <c r="G55" i="12"/>
  <c r="S54" i="12"/>
  <c r="R54" i="12"/>
  <c r="Q54" i="12"/>
  <c r="P54" i="12"/>
  <c r="O54" i="12"/>
  <c r="N54" i="12"/>
  <c r="N52" i="12" s="1"/>
  <c r="N44" i="12" s="1"/>
  <c r="M54" i="12"/>
  <c r="L54" i="12"/>
  <c r="K54" i="12"/>
  <c r="K52" i="12" s="1"/>
  <c r="J54" i="12"/>
  <c r="I54" i="12"/>
  <c r="H54" i="12"/>
  <c r="S52" i="12"/>
  <c r="O52" i="12"/>
  <c r="H52" i="12"/>
  <c r="G51" i="12"/>
  <c r="G50" i="12"/>
  <c r="G49" i="12"/>
  <c r="G48" i="12"/>
  <c r="G47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1" i="12"/>
  <c r="G40" i="12"/>
  <c r="G39" i="12"/>
  <c r="G38" i="12"/>
  <c r="G37" i="12"/>
  <c r="S36" i="12"/>
  <c r="R36" i="12"/>
  <c r="Q36" i="12"/>
  <c r="P36" i="12"/>
  <c r="O36" i="12"/>
  <c r="N36" i="12"/>
  <c r="M36" i="12"/>
  <c r="L36" i="12"/>
  <c r="K36" i="12"/>
  <c r="J36" i="12"/>
  <c r="I36" i="12"/>
  <c r="G36" i="12" s="1"/>
  <c r="H36" i="12"/>
  <c r="G35" i="12"/>
  <c r="G34" i="12"/>
  <c r="G33" i="12"/>
  <c r="G32" i="12"/>
  <c r="G31" i="12"/>
  <c r="S30" i="12"/>
  <c r="S23" i="12" s="1"/>
  <c r="R30" i="12"/>
  <c r="Q30" i="12"/>
  <c r="P30" i="12"/>
  <c r="P23" i="12" s="1"/>
  <c r="O30" i="12"/>
  <c r="O23" i="12" s="1"/>
  <c r="N30" i="12"/>
  <c r="M30" i="12"/>
  <c r="L30" i="12"/>
  <c r="K30" i="12"/>
  <c r="K23" i="12" s="1"/>
  <c r="J30" i="12"/>
  <c r="I30" i="12"/>
  <c r="H30" i="12"/>
  <c r="G30" i="12"/>
  <c r="G29" i="12"/>
  <c r="G28" i="12"/>
  <c r="G27" i="12"/>
  <c r="G26" i="12"/>
  <c r="G25" i="12"/>
  <c r="S24" i="12"/>
  <c r="R24" i="12"/>
  <c r="Q24" i="12"/>
  <c r="Q23" i="12" s="1"/>
  <c r="P24" i="12"/>
  <c r="O24" i="12"/>
  <c r="N24" i="12"/>
  <c r="M24" i="12"/>
  <c r="M23" i="12" s="1"/>
  <c r="L24" i="12"/>
  <c r="K24" i="12"/>
  <c r="J24" i="12"/>
  <c r="J23" i="12" s="1"/>
  <c r="I24" i="12"/>
  <c r="H24" i="12"/>
  <c r="R23" i="12"/>
  <c r="N23" i="12"/>
  <c r="L23" i="12"/>
  <c r="H23" i="12"/>
  <c r="G19" i="12"/>
  <c r="G17" i="12"/>
  <c r="Q9" i="12"/>
  <c r="P7" i="12"/>
  <c r="P5" i="12"/>
  <c r="R1" i="12"/>
  <c r="G221" i="11"/>
  <c r="L236" i="4" s="1"/>
  <c r="K236" i="4" s="1"/>
  <c r="G220" i="11"/>
  <c r="L235" i="4" s="1"/>
  <c r="K235" i="4" s="1"/>
  <c r="G219" i="11"/>
  <c r="L234" i="4" s="1"/>
  <c r="K234" i="4" s="1"/>
  <c r="G218" i="11"/>
  <c r="L233" i="4" s="1"/>
  <c r="K233" i="4" s="1"/>
  <c r="G217" i="11"/>
  <c r="L232" i="4" s="1"/>
  <c r="K232" i="4" s="1"/>
  <c r="G215" i="11"/>
  <c r="G214" i="11"/>
  <c r="L229" i="4" s="1"/>
  <c r="G213" i="11"/>
  <c r="G212" i="11"/>
  <c r="G211" i="11"/>
  <c r="S210" i="11"/>
  <c r="R210" i="11"/>
  <c r="Q210" i="11"/>
  <c r="P210" i="11"/>
  <c r="O210" i="11"/>
  <c r="N210" i="11"/>
  <c r="M210" i="11"/>
  <c r="L210" i="11"/>
  <c r="K210" i="11"/>
  <c r="J210" i="11"/>
  <c r="I210" i="11"/>
  <c r="H210" i="11"/>
  <c r="G209" i="11"/>
  <c r="G208" i="11"/>
  <c r="G207" i="11"/>
  <c r="G206" i="11"/>
  <c r="G205" i="11"/>
  <c r="S204" i="11"/>
  <c r="R204" i="11"/>
  <c r="Q204" i="11"/>
  <c r="P204" i="11"/>
  <c r="O204" i="11"/>
  <c r="N204" i="11"/>
  <c r="M204" i="11"/>
  <c r="L204" i="11"/>
  <c r="K204" i="11"/>
  <c r="J204" i="11"/>
  <c r="I204" i="11"/>
  <c r="H204" i="11"/>
  <c r="G203" i="11"/>
  <c r="G202" i="11"/>
  <c r="G201" i="11"/>
  <c r="G200" i="11"/>
  <c r="G199" i="11"/>
  <c r="S198" i="11"/>
  <c r="R198" i="11"/>
  <c r="Q198" i="11"/>
  <c r="P198" i="11"/>
  <c r="O198" i="11"/>
  <c r="N198" i="11"/>
  <c r="M198" i="11"/>
  <c r="L198" i="11"/>
  <c r="K198" i="11"/>
  <c r="J198" i="11"/>
  <c r="I198" i="11"/>
  <c r="H198" i="11"/>
  <c r="G198" i="11"/>
  <c r="G197" i="11"/>
  <c r="L212" i="4" s="1"/>
  <c r="K212" i="4" s="1"/>
  <c r="G212" i="4" s="1"/>
  <c r="F212" i="4" s="1"/>
  <c r="G196" i="11"/>
  <c r="L211" i="4" s="1"/>
  <c r="G195" i="11"/>
  <c r="G194" i="11"/>
  <c r="G193" i="11"/>
  <c r="S192" i="11"/>
  <c r="R192" i="11"/>
  <c r="Q192" i="11"/>
  <c r="Q190" i="11" s="1"/>
  <c r="P192" i="11"/>
  <c r="O192" i="11"/>
  <c r="N192" i="11"/>
  <c r="N190" i="11" s="1"/>
  <c r="M192" i="11"/>
  <c r="M190" i="11" s="1"/>
  <c r="L192" i="11"/>
  <c r="K192" i="11"/>
  <c r="J192" i="11"/>
  <c r="J190" i="11" s="1"/>
  <c r="I192" i="11"/>
  <c r="H192" i="11"/>
  <c r="K190" i="11"/>
  <c r="G189" i="11"/>
  <c r="G188" i="11"/>
  <c r="L203" i="4" s="1"/>
  <c r="G187" i="11"/>
  <c r="G186" i="11"/>
  <c r="G185" i="11"/>
  <c r="S184" i="11"/>
  <c r="R184" i="11"/>
  <c r="Q184" i="11"/>
  <c r="P184" i="11"/>
  <c r="O184" i="11"/>
  <c r="N184" i="11"/>
  <c r="M184" i="11"/>
  <c r="L184" i="11"/>
  <c r="K184" i="11"/>
  <c r="J184" i="11"/>
  <c r="I184" i="11"/>
  <c r="H184" i="11"/>
  <c r="G183" i="11"/>
  <c r="G182" i="11"/>
  <c r="L197" i="4" s="1"/>
  <c r="G181" i="11"/>
  <c r="G180" i="11"/>
  <c r="G179" i="11"/>
  <c r="S178" i="11"/>
  <c r="R178" i="11"/>
  <c r="Q178" i="11"/>
  <c r="P178" i="11"/>
  <c r="O178" i="11"/>
  <c r="N178" i="11"/>
  <c r="M178" i="11"/>
  <c r="L178" i="11"/>
  <c r="K178" i="11"/>
  <c r="J178" i="11"/>
  <c r="I178" i="11"/>
  <c r="H178" i="11"/>
  <c r="G177" i="11"/>
  <c r="G176" i="11"/>
  <c r="G175" i="11"/>
  <c r="G174" i="11"/>
  <c r="G173" i="11"/>
  <c r="S172" i="11"/>
  <c r="R172" i="11"/>
  <c r="Q172" i="11"/>
  <c r="P172" i="11"/>
  <c r="O172" i="11"/>
  <c r="N172" i="11"/>
  <c r="M172" i="11"/>
  <c r="L172" i="11"/>
  <c r="K172" i="11"/>
  <c r="J172" i="11"/>
  <c r="I172" i="11"/>
  <c r="H172" i="11"/>
  <c r="G172" i="11" s="1"/>
  <c r="G171" i="11"/>
  <c r="G170" i="11"/>
  <c r="G169" i="11"/>
  <c r="G168" i="11"/>
  <c r="G167" i="11"/>
  <c r="S166" i="11"/>
  <c r="R166" i="11"/>
  <c r="Q166" i="11"/>
  <c r="P166" i="11"/>
  <c r="O166" i="11"/>
  <c r="N166" i="11"/>
  <c r="M166" i="11"/>
  <c r="L166" i="11"/>
  <c r="K166" i="11"/>
  <c r="J166" i="11"/>
  <c r="G166" i="11" s="1"/>
  <c r="I166" i="11"/>
  <c r="H166" i="11"/>
  <c r="G165" i="11"/>
  <c r="G164" i="11"/>
  <c r="G163" i="11"/>
  <c r="G162" i="11"/>
  <c r="G161" i="11"/>
  <c r="S160" i="11"/>
  <c r="R160" i="11"/>
  <c r="Q160" i="11"/>
  <c r="P160" i="11"/>
  <c r="O160" i="11"/>
  <c r="N160" i="11"/>
  <c r="M160" i="11"/>
  <c r="L160" i="11"/>
  <c r="K160" i="11"/>
  <c r="J160" i="11"/>
  <c r="I160" i="11"/>
  <c r="H160" i="11"/>
  <c r="G160" i="11" s="1"/>
  <c r="G159" i="11"/>
  <c r="G158" i="11"/>
  <c r="G157" i="11"/>
  <c r="G156" i="11"/>
  <c r="G155" i="11"/>
  <c r="S154" i="11"/>
  <c r="R154" i="11"/>
  <c r="Q154" i="11"/>
  <c r="P154" i="11"/>
  <c r="O154" i="11"/>
  <c r="N154" i="11"/>
  <c r="M154" i="11"/>
  <c r="L154" i="11"/>
  <c r="K154" i="11"/>
  <c r="J154" i="11"/>
  <c r="G154" i="11" s="1"/>
  <c r="I154" i="11"/>
  <c r="H154" i="11"/>
  <c r="G153" i="11"/>
  <c r="G152" i="11"/>
  <c r="G151" i="11"/>
  <c r="G150" i="11"/>
  <c r="G149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G148" i="11" s="1"/>
  <c r="G147" i="11"/>
  <c r="G146" i="11"/>
  <c r="G145" i="11"/>
  <c r="G144" i="11"/>
  <c r="G143" i="11"/>
  <c r="S142" i="11"/>
  <c r="R142" i="11"/>
  <c r="Q142" i="11"/>
  <c r="P142" i="11"/>
  <c r="O142" i="11"/>
  <c r="N142" i="11"/>
  <c r="M142" i="11"/>
  <c r="L142" i="11"/>
  <c r="K142" i="11"/>
  <c r="J142" i="11"/>
  <c r="I142" i="11"/>
  <c r="H142" i="11"/>
  <c r="G139" i="11"/>
  <c r="G138" i="11"/>
  <c r="G137" i="11"/>
  <c r="G136" i="11"/>
  <c r="G135" i="11"/>
  <c r="S134" i="11"/>
  <c r="R134" i="11"/>
  <c r="Q134" i="11"/>
  <c r="Q126" i="11" s="1"/>
  <c r="P134" i="11"/>
  <c r="O134" i="11"/>
  <c r="N134" i="11"/>
  <c r="M134" i="11"/>
  <c r="L134" i="11"/>
  <c r="K134" i="11"/>
  <c r="J134" i="11"/>
  <c r="I134" i="11"/>
  <c r="H134" i="11"/>
  <c r="G133" i="11"/>
  <c r="G132" i="11"/>
  <c r="G131" i="11"/>
  <c r="G130" i="11"/>
  <c r="G129" i="11"/>
  <c r="S128" i="11"/>
  <c r="S126" i="11" s="1"/>
  <c r="R128" i="11"/>
  <c r="Q128" i="11"/>
  <c r="P128" i="11"/>
  <c r="O128" i="11"/>
  <c r="N128" i="11"/>
  <c r="M128" i="11"/>
  <c r="L128" i="11"/>
  <c r="L126" i="11" s="1"/>
  <c r="K128" i="11"/>
  <c r="K126" i="11" s="1"/>
  <c r="J128" i="11"/>
  <c r="I128" i="11"/>
  <c r="H128" i="11"/>
  <c r="H126" i="11" s="1"/>
  <c r="G128" i="11"/>
  <c r="P126" i="11"/>
  <c r="O126" i="11"/>
  <c r="M126" i="11"/>
  <c r="I126" i="11"/>
  <c r="G125" i="11"/>
  <c r="G124" i="11"/>
  <c r="G123" i="11"/>
  <c r="G122" i="11"/>
  <c r="G121" i="11"/>
  <c r="S120" i="11"/>
  <c r="S118" i="11" s="1"/>
  <c r="R120" i="11"/>
  <c r="R118" i="11" s="1"/>
  <c r="Q120" i="11"/>
  <c r="Q118" i="11" s="1"/>
  <c r="P120" i="11"/>
  <c r="O120" i="11"/>
  <c r="O118" i="11" s="1"/>
  <c r="N120" i="11"/>
  <c r="M120" i="11"/>
  <c r="M118" i="11" s="1"/>
  <c r="L120" i="11"/>
  <c r="K120" i="11"/>
  <c r="K118" i="11" s="1"/>
  <c r="J120" i="11"/>
  <c r="I120" i="11"/>
  <c r="I118" i="11" s="1"/>
  <c r="H120" i="11"/>
  <c r="G120" i="11"/>
  <c r="P118" i="11"/>
  <c r="N118" i="11"/>
  <c r="L118" i="11"/>
  <c r="J118" i="11"/>
  <c r="H118" i="11"/>
  <c r="G117" i="11"/>
  <c r="G116" i="11"/>
  <c r="L131" i="4" s="1"/>
  <c r="G115" i="11"/>
  <c r="G114" i="11"/>
  <c r="G113" i="11"/>
  <c r="S112" i="11"/>
  <c r="R112" i="11"/>
  <c r="R102" i="11" s="1"/>
  <c r="Q112" i="11"/>
  <c r="P112" i="11"/>
  <c r="P102" i="11" s="1"/>
  <c r="O112" i="11"/>
  <c r="N112" i="11"/>
  <c r="N102" i="11" s="1"/>
  <c r="M112" i="11"/>
  <c r="L112" i="11"/>
  <c r="K112" i="11"/>
  <c r="J112" i="11"/>
  <c r="J102" i="11" s="1"/>
  <c r="I112" i="11"/>
  <c r="H112" i="11"/>
  <c r="H102" i="11" s="1"/>
  <c r="G111" i="11"/>
  <c r="G109" i="11"/>
  <c r="G108" i="11"/>
  <c r="G107" i="11"/>
  <c r="G106" i="11"/>
  <c r="G105" i="11"/>
  <c r="S104" i="11"/>
  <c r="R104" i="11"/>
  <c r="Q104" i="11"/>
  <c r="P104" i="11"/>
  <c r="O104" i="11"/>
  <c r="N104" i="11"/>
  <c r="M104" i="11"/>
  <c r="L104" i="11"/>
  <c r="K104" i="11"/>
  <c r="K102" i="11" s="1"/>
  <c r="J104" i="11"/>
  <c r="I104" i="11"/>
  <c r="H104" i="11"/>
  <c r="Q102" i="11"/>
  <c r="L102" i="11"/>
  <c r="G101" i="11"/>
  <c r="G100" i="11"/>
  <c r="G99" i="11"/>
  <c r="L114" i="4" s="1"/>
  <c r="K114" i="4" s="1"/>
  <c r="G97" i="11"/>
  <c r="L112" i="4" s="1"/>
  <c r="K112" i="4" s="1"/>
  <c r="G112" i="4" s="1"/>
  <c r="F112" i="4" s="1"/>
  <c r="G96" i="11"/>
  <c r="L111" i="4" s="1"/>
  <c r="G95" i="11"/>
  <c r="G94" i="11"/>
  <c r="G93" i="11"/>
  <c r="S92" i="11"/>
  <c r="R92" i="11"/>
  <c r="R84" i="11" s="1"/>
  <c r="Q92" i="11"/>
  <c r="P92" i="11"/>
  <c r="P84" i="11" s="1"/>
  <c r="O92" i="11"/>
  <c r="N92" i="11"/>
  <c r="N84" i="11" s="1"/>
  <c r="M92" i="11"/>
  <c r="L92" i="11"/>
  <c r="K92" i="11"/>
  <c r="J92" i="11"/>
  <c r="J84" i="11" s="1"/>
  <c r="I92" i="11"/>
  <c r="H92" i="11"/>
  <c r="G91" i="11"/>
  <c r="G90" i="11"/>
  <c r="G89" i="11"/>
  <c r="G88" i="11"/>
  <c r="G87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L84" i="11"/>
  <c r="G84" i="11"/>
  <c r="G83" i="11"/>
  <c r="G82" i="11"/>
  <c r="G81" i="11"/>
  <c r="G80" i="11"/>
  <c r="G79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 s="1"/>
  <c r="G77" i="11"/>
  <c r="G76" i="11"/>
  <c r="L91" i="4" s="1"/>
  <c r="G75" i="11"/>
  <c r="G74" i="11"/>
  <c r="G73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1" i="11"/>
  <c r="G70" i="11"/>
  <c r="G69" i="11"/>
  <c r="G68" i="11"/>
  <c r="G67" i="11"/>
  <c r="S66" i="11"/>
  <c r="R66" i="11"/>
  <c r="Q66" i="11"/>
  <c r="P66" i="11"/>
  <c r="P52" i="11" s="1"/>
  <c r="O66" i="11"/>
  <c r="N66" i="11"/>
  <c r="M66" i="11"/>
  <c r="L66" i="11"/>
  <c r="K66" i="11"/>
  <c r="J66" i="11"/>
  <c r="I66" i="11"/>
  <c r="H66" i="11"/>
  <c r="G65" i="11"/>
  <c r="G64" i="11"/>
  <c r="G63" i="11"/>
  <c r="G62" i="11"/>
  <c r="G61" i="11"/>
  <c r="S60" i="11"/>
  <c r="R60" i="11"/>
  <c r="Q60" i="11"/>
  <c r="Q52" i="11" s="1"/>
  <c r="P60" i="11"/>
  <c r="O60" i="11"/>
  <c r="N60" i="11"/>
  <c r="M60" i="11"/>
  <c r="L60" i="11"/>
  <c r="K60" i="11"/>
  <c r="J60" i="11"/>
  <c r="I60" i="11"/>
  <c r="H60" i="11"/>
  <c r="G59" i="11"/>
  <c r="G58" i="11"/>
  <c r="G57" i="11"/>
  <c r="G56" i="11"/>
  <c r="G55" i="11"/>
  <c r="S54" i="11"/>
  <c r="S52" i="11" s="1"/>
  <c r="R54" i="11"/>
  <c r="Q54" i="11"/>
  <c r="P54" i="11"/>
  <c r="O54" i="11"/>
  <c r="O52" i="11" s="1"/>
  <c r="N54" i="11"/>
  <c r="M54" i="11"/>
  <c r="L54" i="11"/>
  <c r="L52" i="11" s="1"/>
  <c r="K54" i="11"/>
  <c r="K52" i="11" s="1"/>
  <c r="J54" i="11"/>
  <c r="I54" i="11"/>
  <c r="H54" i="11"/>
  <c r="G54" i="11"/>
  <c r="M52" i="11"/>
  <c r="I52" i="11"/>
  <c r="G51" i="11"/>
  <c r="G50" i="11"/>
  <c r="G49" i="11"/>
  <c r="G48" i="11"/>
  <c r="G47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G41" i="11"/>
  <c r="G40" i="11"/>
  <c r="L55" i="4" s="1"/>
  <c r="G39" i="11"/>
  <c r="G38" i="11"/>
  <c r="G37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5" i="11"/>
  <c r="G34" i="11"/>
  <c r="L49" i="4" s="1"/>
  <c r="G33" i="11"/>
  <c r="G32" i="11"/>
  <c r="G31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29" i="11"/>
  <c r="G28" i="11"/>
  <c r="L43" i="4" s="1"/>
  <c r="G27" i="11"/>
  <c r="G26" i="11"/>
  <c r="G25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S19" i="11"/>
  <c r="R19" i="11"/>
  <c r="R19" i="10" s="1"/>
  <c r="Q19" i="11"/>
  <c r="P19" i="11"/>
  <c r="O19" i="11"/>
  <c r="N19" i="11"/>
  <c r="N19" i="10" s="1"/>
  <c r="M19" i="11"/>
  <c r="L19" i="11"/>
  <c r="K19" i="11"/>
  <c r="K19" i="10" s="1"/>
  <c r="J19" i="11"/>
  <c r="J19" i="10" s="1"/>
  <c r="I19" i="11"/>
  <c r="I19" i="10" s="1"/>
  <c r="H19" i="10"/>
  <c r="G17" i="11"/>
  <c r="Q9" i="11"/>
  <c r="P7" i="11"/>
  <c r="P5" i="11"/>
  <c r="R1" i="11"/>
  <c r="S221" i="10"/>
  <c r="R221" i="10"/>
  <c r="Q221" i="10"/>
  <c r="P221" i="10"/>
  <c r="O221" i="10"/>
  <c r="N221" i="10"/>
  <c r="M221" i="10"/>
  <c r="L221" i="10"/>
  <c r="K221" i="10"/>
  <c r="J221" i="10"/>
  <c r="I221" i="10"/>
  <c r="G221" i="10" s="1"/>
  <c r="H221" i="10"/>
  <c r="S220" i="10"/>
  <c r="R220" i="10"/>
  <c r="Q220" i="10"/>
  <c r="P220" i="10"/>
  <c r="O220" i="10"/>
  <c r="N220" i="10"/>
  <c r="M220" i="10"/>
  <c r="L220" i="10"/>
  <c r="K220" i="10"/>
  <c r="J220" i="10"/>
  <c r="I220" i="10"/>
  <c r="H220" i="10"/>
  <c r="S219" i="10"/>
  <c r="R219" i="10"/>
  <c r="Q219" i="10"/>
  <c r="P219" i="10"/>
  <c r="O219" i="10"/>
  <c r="N219" i="10"/>
  <c r="M219" i="10"/>
  <c r="L219" i="10"/>
  <c r="K219" i="10"/>
  <c r="J219" i="10"/>
  <c r="I219" i="10"/>
  <c r="H219" i="10"/>
  <c r="S218" i="10"/>
  <c r="R218" i="10"/>
  <c r="Q218" i="10"/>
  <c r="P218" i="10"/>
  <c r="O218" i="10"/>
  <c r="N218" i="10"/>
  <c r="M218" i="10"/>
  <c r="L218" i="10"/>
  <c r="K218" i="10"/>
  <c r="J218" i="10"/>
  <c r="I218" i="10"/>
  <c r="H218" i="10"/>
  <c r="S217" i="10"/>
  <c r="R217" i="10"/>
  <c r="Q217" i="10"/>
  <c r="P217" i="10"/>
  <c r="O217" i="10"/>
  <c r="N217" i="10"/>
  <c r="M217" i="10"/>
  <c r="L217" i="10"/>
  <c r="K217" i="10"/>
  <c r="J217" i="10"/>
  <c r="I217" i="10"/>
  <c r="H217" i="10"/>
  <c r="S215" i="10"/>
  <c r="R215" i="10"/>
  <c r="Q215" i="10"/>
  <c r="P215" i="10"/>
  <c r="O215" i="10"/>
  <c r="N215" i="10"/>
  <c r="M215" i="10"/>
  <c r="L215" i="10"/>
  <c r="K215" i="10"/>
  <c r="J215" i="10"/>
  <c r="I215" i="10"/>
  <c r="H215" i="10"/>
  <c r="S214" i="10"/>
  <c r="R214" i="10"/>
  <c r="Q214" i="10"/>
  <c r="P214" i="10"/>
  <c r="O214" i="10"/>
  <c r="O210" i="10" s="1"/>
  <c r="N214" i="10"/>
  <c r="M214" i="10"/>
  <c r="M210" i="10" s="1"/>
  <c r="L214" i="10"/>
  <c r="L210" i="10" s="1"/>
  <c r="K214" i="10"/>
  <c r="J214" i="10"/>
  <c r="I214" i="10"/>
  <c r="I210" i="10" s="1"/>
  <c r="H214" i="10"/>
  <c r="S213" i="10"/>
  <c r="R213" i="10"/>
  <c r="Q213" i="10"/>
  <c r="P213" i="10"/>
  <c r="O213" i="10"/>
  <c r="N213" i="10"/>
  <c r="M213" i="10"/>
  <c r="L213" i="10"/>
  <c r="K213" i="10"/>
  <c r="J213" i="10"/>
  <c r="I213" i="10"/>
  <c r="H213" i="10"/>
  <c r="S212" i="10"/>
  <c r="R212" i="10"/>
  <c r="Q212" i="10"/>
  <c r="Q210" i="10" s="1"/>
  <c r="P212" i="10"/>
  <c r="O212" i="10"/>
  <c r="N212" i="10"/>
  <c r="M212" i="10"/>
  <c r="L212" i="10"/>
  <c r="K212" i="10"/>
  <c r="J212" i="10"/>
  <c r="I212" i="10"/>
  <c r="G212" i="10" s="1"/>
  <c r="H212" i="10"/>
  <c r="S211" i="10"/>
  <c r="R211" i="10"/>
  <c r="Q211" i="10"/>
  <c r="P211" i="10"/>
  <c r="O211" i="10"/>
  <c r="N211" i="10"/>
  <c r="M211" i="10"/>
  <c r="L211" i="10"/>
  <c r="K211" i="10"/>
  <c r="K210" i="10" s="1"/>
  <c r="J211" i="10"/>
  <c r="I211" i="10"/>
  <c r="H211" i="10"/>
  <c r="G211" i="10"/>
  <c r="S209" i="10"/>
  <c r="R209" i="10"/>
  <c r="Q209" i="10"/>
  <c r="P209" i="10"/>
  <c r="O209" i="10"/>
  <c r="N209" i="10"/>
  <c r="M209" i="10"/>
  <c r="L209" i="10"/>
  <c r="K209" i="10"/>
  <c r="J209" i="10"/>
  <c r="I209" i="10"/>
  <c r="H209" i="10"/>
  <c r="S208" i="10"/>
  <c r="R208" i="10"/>
  <c r="Q208" i="10"/>
  <c r="P208" i="10"/>
  <c r="O208" i="10"/>
  <c r="N208" i="10"/>
  <c r="M208" i="10"/>
  <c r="L208" i="10"/>
  <c r="K208" i="10"/>
  <c r="J208" i="10"/>
  <c r="J204" i="10" s="1"/>
  <c r="I208" i="10"/>
  <c r="G208" i="10" s="1"/>
  <c r="H208" i="10"/>
  <c r="S207" i="10"/>
  <c r="R207" i="10"/>
  <c r="R204" i="10" s="1"/>
  <c r="Q207" i="10"/>
  <c r="P207" i="10"/>
  <c r="O207" i="10"/>
  <c r="O204" i="10" s="1"/>
  <c r="N207" i="10"/>
  <c r="N204" i="10" s="1"/>
  <c r="M207" i="10"/>
  <c r="L207" i="10"/>
  <c r="K207" i="10"/>
  <c r="K204" i="10" s="1"/>
  <c r="J207" i="10"/>
  <c r="I207" i="10"/>
  <c r="H207" i="10"/>
  <c r="G207" i="10"/>
  <c r="S206" i="10"/>
  <c r="R206" i="10"/>
  <c r="Q206" i="10"/>
  <c r="P206" i="10"/>
  <c r="O206" i="10"/>
  <c r="N206" i="10"/>
  <c r="M206" i="10"/>
  <c r="L206" i="10"/>
  <c r="K206" i="10"/>
  <c r="J206" i="10"/>
  <c r="I206" i="10"/>
  <c r="H206" i="10"/>
  <c r="G206" i="10" s="1"/>
  <c r="S205" i="10"/>
  <c r="R205" i="10"/>
  <c r="Q205" i="10"/>
  <c r="Q204" i="10" s="1"/>
  <c r="P205" i="10"/>
  <c r="O205" i="10"/>
  <c r="N205" i="10"/>
  <c r="M205" i="10"/>
  <c r="M204" i="10" s="1"/>
  <c r="L205" i="10"/>
  <c r="K205" i="10"/>
  <c r="J205" i="10"/>
  <c r="I205" i="10"/>
  <c r="I204" i="10" s="1"/>
  <c r="H205" i="10"/>
  <c r="S203" i="10"/>
  <c r="R203" i="10"/>
  <c r="Q203" i="10"/>
  <c r="P203" i="10"/>
  <c r="O203" i="10"/>
  <c r="N203" i="10"/>
  <c r="M203" i="10"/>
  <c r="L203" i="10"/>
  <c r="K203" i="10"/>
  <c r="J203" i="10"/>
  <c r="I203" i="10"/>
  <c r="H203" i="10"/>
  <c r="G203" i="10"/>
  <c r="S202" i="10"/>
  <c r="R202" i="10"/>
  <c r="Q202" i="10"/>
  <c r="P202" i="10"/>
  <c r="O202" i="10"/>
  <c r="N202" i="10"/>
  <c r="M202" i="10"/>
  <c r="L202" i="10"/>
  <c r="L198" i="10" s="1"/>
  <c r="K202" i="10"/>
  <c r="K198" i="10" s="1"/>
  <c r="J202" i="10"/>
  <c r="I202" i="10"/>
  <c r="H202" i="10"/>
  <c r="G202" i="10" s="1"/>
  <c r="S201" i="10"/>
  <c r="R201" i="10"/>
  <c r="Q201" i="10"/>
  <c r="P201" i="10"/>
  <c r="P198" i="10" s="1"/>
  <c r="O201" i="10"/>
  <c r="N201" i="10"/>
  <c r="M201" i="10"/>
  <c r="L201" i="10"/>
  <c r="K201" i="10"/>
  <c r="J201" i="10"/>
  <c r="I201" i="10"/>
  <c r="H201" i="10"/>
  <c r="S200" i="10"/>
  <c r="R200" i="10"/>
  <c r="Q200" i="10"/>
  <c r="Q198" i="10" s="1"/>
  <c r="P200" i="10"/>
  <c r="O200" i="10"/>
  <c r="O198" i="10" s="1"/>
  <c r="N200" i="10"/>
  <c r="M200" i="10"/>
  <c r="M198" i="10" s="1"/>
  <c r="L200" i="10"/>
  <c r="K200" i="10"/>
  <c r="J200" i="10"/>
  <c r="I200" i="10"/>
  <c r="H200" i="10"/>
  <c r="S199" i="10"/>
  <c r="R199" i="10"/>
  <c r="R198" i="10" s="1"/>
  <c r="Q199" i="10"/>
  <c r="P199" i="10"/>
  <c r="O199" i="10"/>
  <c r="N199" i="10"/>
  <c r="N198" i="10" s="1"/>
  <c r="M199" i="10"/>
  <c r="L199" i="10"/>
  <c r="K199" i="10"/>
  <c r="J199" i="10"/>
  <c r="J198" i="10" s="1"/>
  <c r="I199" i="10"/>
  <c r="H199" i="10"/>
  <c r="G199" i="10" s="1"/>
  <c r="S198" i="10"/>
  <c r="S197" i="10"/>
  <c r="R197" i="10"/>
  <c r="Q197" i="10"/>
  <c r="P197" i="10"/>
  <c r="O197" i="10"/>
  <c r="N197" i="10"/>
  <c r="M197" i="10"/>
  <c r="L197" i="10"/>
  <c r="K197" i="10"/>
  <c r="J197" i="10"/>
  <c r="I197" i="10"/>
  <c r="H197" i="10"/>
  <c r="S196" i="10"/>
  <c r="R196" i="10"/>
  <c r="Q196" i="10"/>
  <c r="P196" i="10"/>
  <c r="O196" i="10"/>
  <c r="O192" i="10" s="1"/>
  <c r="N196" i="10"/>
  <c r="M196" i="10"/>
  <c r="M192" i="10" s="1"/>
  <c r="L196" i="10"/>
  <c r="K196" i="10"/>
  <c r="J196" i="10"/>
  <c r="I196" i="10"/>
  <c r="H196" i="10"/>
  <c r="S195" i="10"/>
  <c r="R195" i="10"/>
  <c r="Q195" i="10"/>
  <c r="P195" i="10"/>
  <c r="O195" i="10"/>
  <c r="N195" i="10"/>
  <c r="N192" i="10" s="1"/>
  <c r="M195" i="10"/>
  <c r="L195" i="10"/>
  <c r="K195" i="10"/>
  <c r="J195" i="10"/>
  <c r="J192" i="10" s="1"/>
  <c r="I195" i="10"/>
  <c r="H195" i="10"/>
  <c r="S194" i="10"/>
  <c r="S192" i="10" s="1"/>
  <c r="R194" i="10"/>
  <c r="Q194" i="10"/>
  <c r="Q192" i="10" s="1"/>
  <c r="P194" i="10"/>
  <c r="O194" i="10"/>
  <c r="N194" i="10"/>
  <c r="M194" i="10"/>
  <c r="L194" i="10"/>
  <c r="K194" i="10"/>
  <c r="K192" i="10" s="1"/>
  <c r="J194" i="10"/>
  <c r="I194" i="10"/>
  <c r="H194" i="10"/>
  <c r="G194" i="10"/>
  <c r="S193" i="10"/>
  <c r="R193" i="10"/>
  <c r="Q193" i="10"/>
  <c r="P193" i="10"/>
  <c r="O193" i="10"/>
  <c r="N193" i="10"/>
  <c r="M193" i="10"/>
  <c r="L193" i="10"/>
  <c r="K193" i="10"/>
  <c r="J193" i="10"/>
  <c r="I193" i="10"/>
  <c r="H193" i="10"/>
  <c r="S189" i="10"/>
  <c r="R189" i="10"/>
  <c r="Q189" i="10"/>
  <c r="P189" i="10"/>
  <c r="O189" i="10"/>
  <c r="N189" i="10"/>
  <c r="M189" i="10"/>
  <c r="L189" i="10"/>
  <c r="K189" i="10"/>
  <c r="J189" i="10"/>
  <c r="I189" i="10"/>
  <c r="H189" i="10"/>
  <c r="S188" i="10"/>
  <c r="R188" i="10"/>
  <c r="Q188" i="10"/>
  <c r="P188" i="10"/>
  <c r="O188" i="10"/>
  <c r="N188" i="10"/>
  <c r="M188" i="10"/>
  <c r="L188" i="10"/>
  <c r="L184" i="10" s="1"/>
  <c r="K188" i="10"/>
  <c r="J188" i="10"/>
  <c r="I188" i="10"/>
  <c r="I184" i="10" s="1"/>
  <c r="H188" i="10"/>
  <c r="S187" i="10"/>
  <c r="R187" i="10"/>
  <c r="Q187" i="10"/>
  <c r="P187" i="10"/>
  <c r="O187" i="10"/>
  <c r="N187" i="10"/>
  <c r="M187" i="10"/>
  <c r="M184" i="10" s="1"/>
  <c r="L187" i="10"/>
  <c r="K187" i="10"/>
  <c r="J187" i="10"/>
  <c r="I187" i="10"/>
  <c r="G187" i="10" s="1"/>
  <c r="H187" i="10"/>
  <c r="S186" i="10"/>
  <c r="R186" i="10"/>
  <c r="R184" i="10" s="1"/>
  <c r="Q186" i="10"/>
  <c r="P186" i="10"/>
  <c r="P184" i="10" s="1"/>
  <c r="O186" i="10"/>
  <c r="N186" i="10"/>
  <c r="M186" i="10"/>
  <c r="L186" i="10"/>
  <c r="K186" i="10"/>
  <c r="J186" i="10"/>
  <c r="J184" i="10" s="1"/>
  <c r="I186" i="10"/>
  <c r="H186" i="10"/>
  <c r="G186" i="10" s="1"/>
  <c r="S185" i="10"/>
  <c r="S184" i="10" s="1"/>
  <c r="R185" i="10"/>
  <c r="Q185" i="10"/>
  <c r="P185" i="10"/>
  <c r="O185" i="10"/>
  <c r="O184" i="10" s="1"/>
  <c r="N185" i="10"/>
  <c r="M185" i="10"/>
  <c r="L185" i="10"/>
  <c r="K185" i="10"/>
  <c r="K184" i="10" s="1"/>
  <c r="J185" i="10"/>
  <c r="I185" i="10"/>
  <c r="H185" i="10"/>
  <c r="G185" i="10"/>
  <c r="N184" i="10"/>
  <c r="S183" i="10"/>
  <c r="R183" i="10"/>
  <c r="Q183" i="10"/>
  <c r="P183" i="10"/>
  <c r="O183" i="10"/>
  <c r="N183" i="10"/>
  <c r="M183" i="10"/>
  <c r="L183" i="10"/>
  <c r="K183" i="10"/>
  <c r="J183" i="10"/>
  <c r="I183" i="10"/>
  <c r="G183" i="10" s="1"/>
  <c r="H183" i="10"/>
  <c r="S182" i="10"/>
  <c r="R182" i="10"/>
  <c r="Q182" i="10"/>
  <c r="P182" i="10"/>
  <c r="O182" i="10"/>
  <c r="N182" i="10"/>
  <c r="N178" i="10" s="1"/>
  <c r="M182" i="10"/>
  <c r="L182" i="10"/>
  <c r="K182" i="10"/>
  <c r="J182" i="10"/>
  <c r="J178" i="10" s="1"/>
  <c r="I182" i="10"/>
  <c r="H182" i="10"/>
  <c r="S181" i="10"/>
  <c r="R181" i="10"/>
  <c r="Q181" i="10"/>
  <c r="P181" i="10"/>
  <c r="O181" i="10"/>
  <c r="O178" i="10" s="1"/>
  <c r="N181" i="10"/>
  <c r="M181" i="10"/>
  <c r="L181" i="10"/>
  <c r="K181" i="10"/>
  <c r="K178" i="10" s="1"/>
  <c r="J181" i="10"/>
  <c r="I181" i="10"/>
  <c r="H181" i="10"/>
  <c r="G181" i="10"/>
  <c r="S180" i="10"/>
  <c r="R180" i="10"/>
  <c r="Q180" i="10"/>
  <c r="P180" i="10"/>
  <c r="O180" i="10"/>
  <c r="N180" i="10"/>
  <c r="M180" i="10"/>
  <c r="L180" i="10"/>
  <c r="K180" i="10"/>
  <c r="J180" i="10"/>
  <c r="I180" i="10"/>
  <c r="H180" i="10"/>
  <c r="S179" i="10"/>
  <c r="R179" i="10"/>
  <c r="R178" i="10" s="1"/>
  <c r="Q179" i="10"/>
  <c r="P179" i="10"/>
  <c r="O179" i="10"/>
  <c r="N179" i="10"/>
  <c r="M179" i="10"/>
  <c r="L179" i="10"/>
  <c r="K179" i="10"/>
  <c r="J179" i="10"/>
  <c r="I179" i="10"/>
  <c r="H179" i="10"/>
  <c r="G179" i="10"/>
  <c r="S177" i="10"/>
  <c r="R177" i="10"/>
  <c r="Q177" i="10"/>
  <c r="P177" i="10"/>
  <c r="O177" i="10"/>
  <c r="N177" i="10"/>
  <c r="M177" i="10"/>
  <c r="L177" i="10"/>
  <c r="K177" i="10"/>
  <c r="J177" i="10"/>
  <c r="I177" i="10"/>
  <c r="H177" i="10"/>
  <c r="G177" i="10"/>
  <c r="S176" i="10"/>
  <c r="R176" i="10"/>
  <c r="Q176" i="10"/>
  <c r="P176" i="10"/>
  <c r="O176" i="10"/>
  <c r="N176" i="10"/>
  <c r="M176" i="10"/>
  <c r="L176" i="10"/>
  <c r="L172" i="10" s="1"/>
  <c r="K176" i="10"/>
  <c r="J176" i="10"/>
  <c r="I176" i="10"/>
  <c r="H176" i="10"/>
  <c r="S175" i="10"/>
  <c r="R175" i="10"/>
  <c r="Q175" i="10"/>
  <c r="P175" i="10"/>
  <c r="O175" i="10"/>
  <c r="N175" i="10"/>
  <c r="N172" i="10" s="1"/>
  <c r="M175" i="10"/>
  <c r="L175" i="10"/>
  <c r="K175" i="10"/>
  <c r="J175" i="10"/>
  <c r="I175" i="10"/>
  <c r="H175" i="10"/>
  <c r="G175" i="10"/>
  <c r="S174" i="10"/>
  <c r="R174" i="10"/>
  <c r="Q174" i="10"/>
  <c r="P174" i="10"/>
  <c r="O174" i="10"/>
  <c r="N174" i="10"/>
  <c r="M174" i="10"/>
  <c r="L174" i="10"/>
  <c r="K174" i="10"/>
  <c r="J174" i="10"/>
  <c r="I174" i="10"/>
  <c r="H174" i="10"/>
  <c r="G174" i="10" s="1"/>
  <c r="S173" i="10"/>
  <c r="R173" i="10"/>
  <c r="Q173" i="10"/>
  <c r="P173" i="10"/>
  <c r="O173" i="10"/>
  <c r="N173" i="10"/>
  <c r="M173" i="10"/>
  <c r="L173" i="10"/>
  <c r="K173" i="10"/>
  <c r="J173" i="10"/>
  <c r="I173" i="10"/>
  <c r="I172" i="10" s="1"/>
  <c r="H173" i="10"/>
  <c r="G173" i="10" s="1"/>
  <c r="R172" i="10"/>
  <c r="Q172" i="10"/>
  <c r="M172" i="10"/>
  <c r="J172" i="10"/>
  <c r="S171" i="10"/>
  <c r="R171" i="10"/>
  <c r="Q171" i="10"/>
  <c r="P171" i="10"/>
  <c r="O171" i="10"/>
  <c r="N171" i="10"/>
  <c r="M171" i="10"/>
  <c r="L171" i="10"/>
  <c r="K171" i="10"/>
  <c r="J171" i="10"/>
  <c r="I171" i="10"/>
  <c r="H171" i="10"/>
  <c r="G171" i="10"/>
  <c r="S170" i="10"/>
  <c r="R170" i="10"/>
  <c r="Q170" i="10"/>
  <c r="P170" i="10"/>
  <c r="O170" i="10"/>
  <c r="N170" i="10"/>
  <c r="M170" i="10"/>
  <c r="L170" i="10"/>
  <c r="L166" i="10" s="1"/>
  <c r="K170" i="10"/>
  <c r="J170" i="10"/>
  <c r="I170" i="10"/>
  <c r="H170" i="10"/>
  <c r="G170" i="10" s="1"/>
  <c r="S169" i="10"/>
  <c r="R169" i="10"/>
  <c r="Q169" i="10"/>
  <c r="P169" i="10"/>
  <c r="P166" i="10" s="1"/>
  <c r="O169" i="10"/>
  <c r="N169" i="10"/>
  <c r="M169" i="10"/>
  <c r="L169" i="10"/>
  <c r="K169" i="10"/>
  <c r="J169" i="10"/>
  <c r="I169" i="10"/>
  <c r="H169" i="10"/>
  <c r="G169" i="10" s="1"/>
  <c r="S168" i="10"/>
  <c r="R168" i="10"/>
  <c r="Q168" i="10"/>
  <c r="P168" i="10"/>
  <c r="O168" i="10"/>
  <c r="N168" i="10"/>
  <c r="M168" i="10"/>
  <c r="L168" i="10"/>
  <c r="K168" i="10"/>
  <c r="J168" i="10"/>
  <c r="I168" i="10"/>
  <c r="H168" i="10"/>
  <c r="S167" i="10"/>
  <c r="S166" i="10" s="1"/>
  <c r="R167" i="10"/>
  <c r="R166" i="10" s="1"/>
  <c r="Q167" i="10"/>
  <c r="P167" i="10"/>
  <c r="O167" i="10"/>
  <c r="O166" i="10" s="1"/>
  <c r="N167" i="10"/>
  <c r="M167" i="10"/>
  <c r="L167" i="10"/>
  <c r="K167" i="10"/>
  <c r="K166" i="10" s="1"/>
  <c r="J167" i="10"/>
  <c r="I167" i="10"/>
  <c r="H167" i="10"/>
  <c r="G167" i="10"/>
  <c r="N166" i="10"/>
  <c r="J166" i="10"/>
  <c r="H166" i="10"/>
  <c r="S165" i="10"/>
  <c r="R165" i="10"/>
  <c r="Q165" i="10"/>
  <c r="P165" i="10"/>
  <c r="O165" i="10"/>
  <c r="N165" i="10"/>
  <c r="M165" i="10"/>
  <c r="L165" i="10"/>
  <c r="K165" i="10"/>
  <c r="J165" i="10"/>
  <c r="I165" i="10"/>
  <c r="H165" i="10"/>
  <c r="G165" i="10" s="1"/>
  <c r="S164" i="10"/>
  <c r="R164" i="10"/>
  <c r="Q164" i="10"/>
  <c r="P164" i="10"/>
  <c r="O164" i="10"/>
  <c r="N164" i="10"/>
  <c r="M164" i="10"/>
  <c r="L164" i="10"/>
  <c r="K164" i="10"/>
  <c r="J164" i="10"/>
  <c r="I164" i="10"/>
  <c r="H164" i="10"/>
  <c r="S163" i="10"/>
  <c r="R163" i="10"/>
  <c r="Q163" i="10"/>
  <c r="P163" i="10"/>
  <c r="O163" i="10"/>
  <c r="N163" i="10"/>
  <c r="N160" i="10" s="1"/>
  <c r="M163" i="10"/>
  <c r="L163" i="10"/>
  <c r="K163" i="10"/>
  <c r="J163" i="10"/>
  <c r="I163" i="10"/>
  <c r="H163" i="10"/>
  <c r="G163" i="10"/>
  <c r="S162" i="10"/>
  <c r="R162" i="10"/>
  <c r="R160" i="10" s="1"/>
  <c r="Q162" i="10"/>
  <c r="P162" i="10"/>
  <c r="P160" i="10" s="1"/>
  <c r="O162" i="10"/>
  <c r="N162" i="10"/>
  <c r="M162" i="10"/>
  <c r="L162" i="10"/>
  <c r="K162" i="10"/>
  <c r="J162" i="10"/>
  <c r="I162" i="10"/>
  <c r="H162" i="10"/>
  <c r="G162" i="10" s="1"/>
  <c r="S161" i="10"/>
  <c r="R161" i="10"/>
  <c r="Q161" i="10"/>
  <c r="Q160" i="10" s="1"/>
  <c r="P161" i="10"/>
  <c r="O161" i="10"/>
  <c r="N161" i="10"/>
  <c r="M161" i="10"/>
  <c r="M160" i="10" s="1"/>
  <c r="L161" i="10"/>
  <c r="K161" i="10"/>
  <c r="J161" i="10"/>
  <c r="I161" i="10"/>
  <c r="I160" i="10" s="1"/>
  <c r="H161" i="10"/>
  <c r="L160" i="10"/>
  <c r="J160" i="10"/>
  <c r="S159" i="10"/>
  <c r="R159" i="10"/>
  <c r="Q159" i="10"/>
  <c r="P159" i="10"/>
  <c r="O159" i="10"/>
  <c r="N159" i="10"/>
  <c r="M159" i="10"/>
  <c r="L159" i="10"/>
  <c r="K159" i="10"/>
  <c r="J159" i="10"/>
  <c r="I159" i="10"/>
  <c r="H159" i="10"/>
  <c r="G159" i="10"/>
  <c r="S158" i="10"/>
  <c r="R158" i="10"/>
  <c r="Q158" i="10"/>
  <c r="P158" i="10"/>
  <c r="O158" i="10"/>
  <c r="N158" i="10"/>
  <c r="M158" i="10"/>
  <c r="L158" i="10"/>
  <c r="K158" i="10"/>
  <c r="J158" i="10"/>
  <c r="I158" i="10"/>
  <c r="H158" i="10"/>
  <c r="G158" i="10" s="1"/>
  <c r="S157" i="10"/>
  <c r="R157" i="10"/>
  <c r="Q157" i="10"/>
  <c r="P157" i="10"/>
  <c r="O157" i="10"/>
  <c r="N157" i="10"/>
  <c r="M157" i="10"/>
  <c r="L157" i="10"/>
  <c r="K157" i="10"/>
  <c r="J157" i="10"/>
  <c r="I157" i="10"/>
  <c r="H157" i="10"/>
  <c r="S156" i="10"/>
  <c r="R156" i="10"/>
  <c r="Q156" i="10"/>
  <c r="P156" i="10"/>
  <c r="O156" i="10"/>
  <c r="N156" i="10"/>
  <c r="M156" i="10"/>
  <c r="L156" i="10"/>
  <c r="K156" i="10"/>
  <c r="J156" i="10"/>
  <c r="I156" i="10"/>
  <c r="H156" i="10"/>
  <c r="S155" i="10"/>
  <c r="S154" i="10" s="1"/>
  <c r="R155" i="10"/>
  <c r="R154" i="10" s="1"/>
  <c r="Q155" i="10"/>
  <c r="Q154" i="10" s="1"/>
  <c r="P155" i="10"/>
  <c r="O155" i="10"/>
  <c r="O154" i="10" s="1"/>
  <c r="N155" i="10"/>
  <c r="N154" i="10" s="1"/>
  <c r="M155" i="10"/>
  <c r="M154" i="10" s="1"/>
  <c r="L155" i="10"/>
  <c r="K155" i="10"/>
  <c r="K154" i="10" s="1"/>
  <c r="J155" i="10"/>
  <c r="J154" i="10" s="1"/>
  <c r="I155" i="10"/>
  <c r="I154" i="10" s="1"/>
  <c r="H155" i="10"/>
  <c r="G155" i="10"/>
  <c r="P154" i="10"/>
  <c r="L154" i="10"/>
  <c r="H154" i="10"/>
  <c r="S153" i="10"/>
  <c r="R153" i="10"/>
  <c r="Q153" i="10"/>
  <c r="P153" i="10"/>
  <c r="O153" i="10"/>
  <c r="N153" i="10"/>
  <c r="M153" i="10"/>
  <c r="L153" i="10"/>
  <c r="K153" i="10"/>
  <c r="J153" i="10"/>
  <c r="I153" i="10"/>
  <c r="H153" i="10"/>
  <c r="S152" i="10"/>
  <c r="R152" i="10"/>
  <c r="Q152" i="10"/>
  <c r="P152" i="10"/>
  <c r="O152" i="10"/>
  <c r="N152" i="10"/>
  <c r="M152" i="10"/>
  <c r="L152" i="10"/>
  <c r="K152" i="10"/>
  <c r="J152" i="10"/>
  <c r="J148" i="10" s="1"/>
  <c r="I152" i="10"/>
  <c r="H152" i="10"/>
  <c r="S151" i="10"/>
  <c r="R151" i="10"/>
  <c r="Q151" i="10"/>
  <c r="P151" i="10"/>
  <c r="O151" i="10"/>
  <c r="N151" i="10"/>
  <c r="M151" i="10"/>
  <c r="L151" i="10"/>
  <c r="K151" i="10"/>
  <c r="J151" i="10"/>
  <c r="I151" i="10"/>
  <c r="H151" i="10"/>
  <c r="G151" i="10"/>
  <c r="S150" i="10"/>
  <c r="R150" i="10"/>
  <c r="Q150" i="10"/>
  <c r="P150" i="10"/>
  <c r="O150" i="10"/>
  <c r="N150" i="10"/>
  <c r="M150" i="10"/>
  <c r="L150" i="10"/>
  <c r="K150" i="10"/>
  <c r="J150" i="10"/>
  <c r="I150" i="10"/>
  <c r="H150" i="10"/>
  <c r="G150" i="10" s="1"/>
  <c r="S149" i="10"/>
  <c r="S148" i="10" s="1"/>
  <c r="R149" i="10"/>
  <c r="Q149" i="10"/>
  <c r="P149" i="10"/>
  <c r="P148" i="10" s="1"/>
  <c r="O149" i="10"/>
  <c r="O148" i="10" s="1"/>
  <c r="N149" i="10"/>
  <c r="M149" i="10"/>
  <c r="L149" i="10"/>
  <c r="L148" i="10" s="1"/>
  <c r="K149" i="10"/>
  <c r="K148" i="10" s="1"/>
  <c r="J149" i="10"/>
  <c r="I149" i="10"/>
  <c r="H149" i="10"/>
  <c r="G149" i="10" s="1"/>
  <c r="R148" i="10"/>
  <c r="N148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S146" i="10"/>
  <c r="R146" i="10"/>
  <c r="Q146" i="10"/>
  <c r="P146" i="10"/>
  <c r="O146" i="10"/>
  <c r="N146" i="10"/>
  <c r="M146" i="10"/>
  <c r="L146" i="10"/>
  <c r="L142" i="10" s="1"/>
  <c r="K146" i="10"/>
  <c r="J146" i="10"/>
  <c r="I146" i="10"/>
  <c r="H146" i="10"/>
  <c r="G146" i="10" s="1"/>
  <c r="S145" i="10"/>
  <c r="R145" i="10"/>
  <c r="Q145" i="10"/>
  <c r="P145" i="10"/>
  <c r="O145" i="10"/>
  <c r="N145" i="10"/>
  <c r="M145" i="10"/>
  <c r="L145" i="10"/>
  <c r="K145" i="10"/>
  <c r="J145" i="10"/>
  <c r="I145" i="10"/>
  <c r="H145" i="10"/>
  <c r="G145" i="10" s="1"/>
  <c r="S144" i="10"/>
  <c r="R144" i="10"/>
  <c r="Q144" i="10"/>
  <c r="P144" i="10"/>
  <c r="O144" i="10"/>
  <c r="N144" i="10"/>
  <c r="M144" i="10"/>
  <c r="L144" i="10"/>
  <c r="K144" i="10"/>
  <c r="J144" i="10"/>
  <c r="I144" i="10"/>
  <c r="H144" i="10"/>
  <c r="S143" i="10"/>
  <c r="S142" i="10" s="1"/>
  <c r="R143" i="10"/>
  <c r="R142" i="10" s="1"/>
  <c r="R140" i="10" s="1"/>
  <c r="Q143" i="10"/>
  <c r="Q142" i="10" s="1"/>
  <c r="P143" i="10"/>
  <c r="O143" i="10"/>
  <c r="O142" i="10" s="1"/>
  <c r="N143" i="10"/>
  <c r="N142" i="10" s="1"/>
  <c r="M143" i="10"/>
  <c r="M142" i="10" s="1"/>
  <c r="L143" i="10"/>
  <c r="K143" i="10"/>
  <c r="K142" i="10" s="1"/>
  <c r="J143" i="10"/>
  <c r="J142" i="10" s="1"/>
  <c r="I143" i="10"/>
  <c r="I142" i="10" s="1"/>
  <c r="H143" i="10"/>
  <c r="G143" i="10"/>
  <c r="P142" i="10"/>
  <c r="H142" i="10"/>
  <c r="S139" i="10"/>
  <c r="R139" i="10"/>
  <c r="Q139" i="10"/>
  <c r="P139" i="10"/>
  <c r="O139" i="10"/>
  <c r="N139" i="10"/>
  <c r="M139" i="10"/>
  <c r="L139" i="10"/>
  <c r="K139" i="10"/>
  <c r="J139" i="10"/>
  <c r="I139" i="10"/>
  <c r="H139" i="10"/>
  <c r="S138" i="10"/>
  <c r="R138" i="10"/>
  <c r="Q138" i="10"/>
  <c r="P138" i="10"/>
  <c r="O138" i="10"/>
  <c r="N138" i="10"/>
  <c r="M138" i="10"/>
  <c r="L138" i="10"/>
  <c r="K138" i="10"/>
  <c r="K134" i="10" s="1"/>
  <c r="J138" i="10"/>
  <c r="I138" i="10"/>
  <c r="H138" i="10"/>
  <c r="G138" i="10"/>
  <c r="S137" i="10"/>
  <c r="R137" i="10"/>
  <c r="Q137" i="10"/>
  <c r="P137" i="10"/>
  <c r="O137" i="10"/>
  <c r="N137" i="10"/>
  <c r="M137" i="10"/>
  <c r="L137" i="10"/>
  <c r="K137" i="10"/>
  <c r="J137" i="10"/>
  <c r="I137" i="10"/>
  <c r="H137" i="10"/>
  <c r="G137" i="10" s="1"/>
  <c r="S136" i="10"/>
  <c r="R136" i="10"/>
  <c r="Q136" i="10"/>
  <c r="P136" i="10"/>
  <c r="O136" i="10"/>
  <c r="N136" i="10"/>
  <c r="M136" i="10"/>
  <c r="L136" i="10"/>
  <c r="K136" i="10"/>
  <c r="J136" i="10"/>
  <c r="I136" i="10"/>
  <c r="H136" i="10"/>
  <c r="G136" i="10" s="1"/>
  <c r="S135" i="10"/>
  <c r="R135" i="10"/>
  <c r="R134" i="10" s="1"/>
  <c r="Q135" i="10"/>
  <c r="Q134" i="10" s="1"/>
  <c r="P135" i="10"/>
  <c r="P134" i="10" s="1"/>
  <c r="O135" i="10"/>
  <c r="N135" i="10"/>
  <c r="N134" i="10" s="1"/>
  <c r="M135" i="10"/>
  <c r="M134" i="10" s="1"/>
  <c r="L135" i="10"/>
  <c r="L134" i="10" s="1"/>
  <c r="K135" i="10"/>
  <c r="J135" i="10"/>
  <c r="J134" i="10" s="1"/>
  <c r="I135" i="10"/>
  <c r="I134" i="10" s="1"/>
  <c r="H135" i="10"/>
  <c r="S134" i="10"/>
  <c r="O134" i="10"/>
  <c r="S133" i="10"/>
  <c r="R133" i="10"/>
  <c r="Q133" i="10"/>
  <c r="P133" i="10"/>
  <c r="O133" i="10"/>
  <c r="N133" i="10"/>
  <c r="M133" i="10"/>
  <c r="L133" i="10"/>
  <c r="K133" i="10"/>
  <c r="J133" i="10"/>
  <c r="I133" i="10"/>
  <c r="H133" i="10"/>
  <c r="G133" i="10" s="1"/>
  <c r="S132" i="10"/>
  <c r="R132" i="10"/>
  <c r="Q132" i="10"/>
  <c r="P132" i="10"/>
  <c r="O132" i="10"/>
  <c r="N132" i="10"/>
  <c r="M132" i="10"/>
  <c r="L132" i="10"/>
  <c r="K132" i="10"/>
  <c r="J132" i="10"/>
  <c r="I132" i="10"/>
  <c r="H132" i="10"/>
  <c r="G132" i="10" s="1"/>
  <c r="S131" i="10"/>
  <c r="R131" i="10"/>
  <c r="Q131" i="10"/>
  <c r="P131" i="10"/>
  <c r="O131" i="10"/>
  <c r="N131" i="10"/>
  <c r="M131" i="10"/>
  <c r="L131" i="10"/>
  <c r="K131" i="10"/>
  <c r="J131" i="10"/>
  <c r="I131" i="10"/>
  <c r="H131" i="10"/>
  <c r="S130" i="10"/>
  <c r="R130" i="10"/>
  <c r="Q130" i="10"/>
  <c r="P130" i="10"/>
  <c r="O130" i="10"/>
  <c r="N130" i="10"/>
  <c r="M130" i="10"/>
  <c r="L130" i="10"/>
  <c r="K130" i="10"/>
  <c r="J130" i="10"/>
  <c r="I130" i="10"/>
  <c r="H130" i="10"/>
  <c r="G130" i="10"/>
  <c r="S129" i="10"/>
  <c r="S128" i="10" s="1"/>
  <c r="S126" i="10" s="1"/>
  <c r="R129" i="10"/>
  <c r="Q129" i="10"/>
  <c r="P129" i="10"/>
  <c r="P128" i="10" s="1"/>
  <c r="P126" i="10" s="1"/>
  <c r="O129" i="10"/>
  <c r="O128" i="10" s="1"/>
  <c r="O126" i="10" s="1"/>
  <c r="N129" i="10"/>
  <c r="M129" i="10"/>
  <c r="L129" i="10"/>
  <c r="L128" i="10" s="1"/>
  <c r="L126" i="10" s="1"/>
  <c r="K129" i="10"/>
  <c r="K128" i="10" s="1"/>
  <c r="K126" i="10" s="1"/>
  <c r="J129" i="10"/>
  <c r="I129" i="10"/>
  <c r="H129" i="10"/>
  <c r="Q128" i="10"/>
  <c r="Q126" i="10" s="1"/>
  <c r="M128" i="10"/>
  <c r="M126" i="10" s="1"/>
  <c r="I128" i="10"/>
  <c r="I126" i="10" s="1"/>
  <c r="S125" i="10"/>
  <c r="R125" i="10"/>
  <c r="Q125" i="10"/>
  <c r="P125" i="10"/>
  <c r="O125" i="10"/>
  <c r="N125" i="10"/>
  <c r="M125" i="10"/>
  <c r="L125" i="10"/>
  <c r="K125" i="10"/>
  <c r="J125" i="10"/>
  <c r="I125" i="10"/>
  <c r="H125" i="10"/>
  <c r="G125" i="10"/>
  <c r="S124" i="10"/>
  <c r="R124" i="10"/>
  <c r="Q124" i="10"/>
  <c r="P124" i="10"/>
  <c r="O124" i="10"/>
  <c r="N124" i="10"/>
  <c r="M124" i="10"/>
  <c r="L124" i="10"/>
  <c r="L120" i="10" s="1"/>
  <c r="L118" i="10" s="1"/>
  <c r="K124" i="10"/>
  <c r="J124" i="10"/>
  <c r="I124" i="10"/>
  <c r="H124" i="10"/>
  <c r="G124" i="10" s="1"/>
  <c r="S123" i="10"/>
  <c r="R123" i="10"/>
  <c r="Q123" i="10"/>
  <c r="P123" i="10"/>
  <c r="O123" i="10"/>
  <c r="N123" i="10"/>
  <c r="M123" i="10"/>
  <c r="L123" i="10"/>
  <c r="K123" i="10"/>
  <c r="J123" i="10"/>
  <c r="I123" i="10"/>
  <c r="H123" i="10"/>
  <c r="G123" i="10" s="1"/>
  <c r="S122" i="10"/>
  <c r="R122" i="10"/>
  <c r="Q122" i="10"/>
  <c r="P122" i="10"/>
  <c r="O122" i="10"/>
  <c r="N122" i="10"/>
  <c r="M122" i="10"/>
  <c r="L122" i="10"/>
  <c r="K122" i="10"/>
  <c r="J122" i="10"/>
  <c r="I122" i="10"/>
  <c r="H122" i="10"/>
  <c r="S121" i="10"/>
  <c r="S120" i="10" s="1"/>
  <c r="S118" i="10" s="1"/>
  <c r="R121" i="10"/>
  <c r="R120" i="10" s="1"/>
  <c r="R118" i="10" s="1"/>
  <c r="Q121" i="10"/>
  <c r="Q120" i="10" s="1"/>
  <c r="P121" i="10"/>
  <c r="O121" i="10"/>
  <c r="O120" i="10" s="1"/>
  <c r="O118" i="10" s="1"/>
  <c r="N121" i="10"/>
  <c r="N120" i="10" s="1"/>
  <c r="N118" i="10" s="1"/>
  <c r="M121" i="10"/>
  <c r="M120" i="10" s="1"/>
  <c r="L121" i="10"/>
  <c r="K121" i="10"/>
  <c r="K120" i="10" s="1"/>
  <c r="K118" i="10" s="1"/>
  <c r="J121" i="10"/>
  <c r="J120" i="10" s="1"/>
  <c r="J118" i="10" s="1"/>
  <c r="I121" i="10"/>
  <c r="I120" i="10" s="1"/>
  <c r="H121" i="10"/>
  <c r="G121" i="10"/>
  <c r="P120" i="10"/>
  <c r="P118" i="10" s="1"/>
  <c r="H120" i="10"/>
  <c r="Q118" i="10"/>
  <c r="M118" i="10"/>
  <c r="I118" i="10"/>
  <c r="S117" i="10"/>
  <c r="R117" i="10"/>
  <c r="Q117" i="10"/>
  <c r="P117" i="10"/>
  <c r="O117" i="10"/>
  <c r="N117" i="10"/>
  <c r="M117" i="10"/>
  <c r="L117" i="10"/>
  <c r="K117" i="10"/>
  <c r="J117" i="10"/>
  <c r="I117" i="10"/>
  <c r="H117" i="10"/>
  <c r="S116" i="10"/>
  <c r="S112" i="10" s="1"/>
  <c r="R116" i="10"/>
  <c r="Q116" i="10"/>
  <c r="P116" i="10"/>
  <c r="O116" i="10"/>
  <c r="N116" i="10"/>
  <c r="M116" i="10"/>
  <c r="L116" i="10"/>
  <c r="K116" i="10"/>
  <c r="K112" i="10" s="1"/>
  <c r="J116" i="10"/>
  <c r="I116" i="10"/>
  <c r="H116" i="10"/>
  <c r="S115" i="10"/>
  <c r="R115" i="10"/>
  <c r="Q115" i="10"/>
  <c r="P115" i="10"/>
  <c r="O115" i="10"/>
  <c r="N115" i="10"/>
  <c r="M115" i="10"/>
  <c r="L115" i="10"/>
  <c r="K115" i="10"/>
  <c r="J115" i="10"/>
  <c r="I115" i="10"/>
  <c r="H115" i="10"/>
  <c r="G115" i="10" s="1"/>
  <c r="S114" i="10"/>
  <c r="R114" i="10"/>
  <c r="Q114" i="10"/>
  <c r="P114" i="10"/>
  <c r="O114" i="10"/>
  <c r="N114" i="10"/>
  <c r="M114" i="10"/>
  <c r="L114" i="10"/>
  <c r="K114" i="10"/>
  <c r="J114" i="10"/>
  <c r="I114" i="10"/>
  <c r="H114" i="10"/>
  <c r="G114" i="10" s="1"/>
  <c r="S113" i="10"/>
  <c r="R113" i="10"/>
  <c r="Q113" i="10"/>
  <c r="P113" i="10"/>
  <c r="P112" i="10" s="1"/>
  <c r="O113" i="10"/>
  <c r="N113" i="10"/>
  <c r="N112" i="10" s="1"/>
  <c r="M113" i="10"/>
  <c r="L113" i="10"/>
  <c r="L112" i="10" s="1"/>
  <c r="K113" i="10"/>
  <c r="J113" i="10"/>
  <c r="J112" i="10" s="1"/>
  <c r="I113" i="10"/>
  <c r="H113" i="10"/>
  <c r="O112" i="10"/>
  <c r="O102" i="10" s="1"/>
  <c r="S111" i="10"/>
  <c r="R111" i="10"/>
  <c r="Q111" i="10"/>
  <c r="P111" i="10"/>
  <c r="O111" i="10"/>
  <c r="N111" i="10"/>
  <c r="M111" i="10"/>
  <c r="L111" i="10"/>
  <c r="K111" i="10"/>
  <c r="J111" i="10"/>
  <c r="I111" i="10"/>
  <c r="H111" i="10"/>
  <c r="G111" i="10" s="1"/>
  <c r="S109" i="10"/>
  <c r="R109" i="10"/>
  <c r="Q109" i="10"/>
  <c r="P109" i="10"/>
  <c r="O109" i="10"/>
  <c r="N109" i="10"/>
  <c r="M109" i="10"/>
  <c r="L109" i="10"/>
  <c r="K109" i="10"/>
  <c r="J109" i="10"/>
  <c r="I109" i="10"/>
  <c r="H109" i="10"/>
  <c r="G109" i="10" s="1"/>
  <c r="S108" i="10"/>
  <c r="R108" i="10"/>
  <c r="Q108" i="10"/>
  <c r="P108" i="10"/>
  <c r="O108" i="10"/>
  <c r="N108" i="10"/>
  <c r="N104" i="10" s="1"/>
  <c r="M108" i="10"/>
  <c r="L108" i="10"/>
  <c r="K108" i="10"/>
  <c r="J108" i="10"/>
  <c r="J104" i="10" s="1"/>
  <c r="I108" i="10"/>
  <c r="H108" i="10"/>
  <c r="S107" i="10"/>
  <c r="R107" i="10"/>
  <c r="Q107" i="10"/>
  <c r="P107" i="10"/>
  <c r="O107" i="10"/>
  <c r="N107" i="10"/>
  <c r="M107" i="10"/>
  <c r="L107" i="10"/>
  <c r="K107" i="10"/>
  <c r="J107" i="10"/>
  <c r="I107" i="10"/>
  <c r="H107" i="10"/>
  <c r="G107" i="10"/>
  <c r="S106" i="10"/>
  <c r="R106" i="10"/>
  <c r="Q106" i="10"/>
  <c r="P106" i="10"/>
  <c r="O106" i="10"/>
  <c r="N106" i="10"/>
  <c r="M106" i="10"/>
  <c r="L106" i="10"/>
  <c r="K106" i="10"/>
  <c r="J106" i="10"/>
  <c r="I106" i="10"/>
  <c r="H106" i="10"/>
  <c r="G106" i="10" s="1"/>
  <c r="S105" i="10"/>
  <c r="S104" i="10" s="1"/>
  <c r="R105" i="10"/>
  <c r="Q105" i="10"/>
  <c r="Q104" i="10" s="1"/>
  <c r="P105" i="10"/>
  <c r="P104" i="10" s="1"/>
  <c r="O105" i="10"/>
  <c r="O104" i="10" s="1"/>
  <c r="N105" i="10"/>
  <c r="M105" i="10"/>
  <c r="M104" i="10" s="1"/>
  <c r="L105" i="10"/>
  <c r="L104" i="10" s="1"/>
  <c r="K105" i="10"/>
  <c r="K104" i="10" s="1"/>
  <c r="J105" i="10"/>
  <c r="I105" i="10"/>
  <c r="I104" i="10" s="1"/>
  <c r="H105" i="10"/>
  <c r="R104" i="10"/>
  <c r="S101" i="10"/>
  <c r="R101" i="10"/>
  <c r="Q101" i="10"/>
  <c r="P101" i="10"/>
  <c r="O101" i="10"/>
  <c r="N101" i="10"/>
  <c r="M101" i="10"/>
  <c r="L101" i="10"/>
  <c r="K101" i="10"/>
  <c r="J101" i="10"/>
  <c r="I101" i="10"/>
  <c r="H101" i="10"/>
  <c r="G101" i="10" s="1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G100" i="10" s="1"/>
  <c r="S99" i="10"/>
  <c r="R99" i="10"/>
  <c r="Q99" i="10"/>
  <c r="P99" i="10"/>
  <c r="O99" i="10"/>
  <c r="N99" i="10"/>
  <c r="M99" i="10"/>
  <c r="L99" i="10"/>
  <c r="K99" i="10"/>
  <c r="J99" i="10"/>
  <c r="I99" i="10"/>
  <c r="H99" i="10"/>
  <c r="S97" i="10"/>
  <c r="R97" i="10"/>
  <c r="Q97" i="10"/>
  <c r="P97" i="10"/>
  <c r="O97" i="10"/>
  <c r="N97" i="10"/>
  <c r="G97" i="10" s="1"/>
  <c r="P99" i="2" s="1"/>
  <c r="V99" i="2" s="1"/>
  <c r="M97" i="10"/>
  <c r="L97" i="10"/>
  <c r="K97" i="10"/>
  <c r="J97" i="10"/>
  <c r="I97" i="10"/>
  <c r="H97" i="10"/>
  <c r="S96" i="10"/>
  <c r="R96" i="10"/>
  <c r="Q96" i="10"/>
  <c r="P96" i="10"/>
  <c r="P92" i="10" s="1"/>
  <c r="O96" i="10"/>
  <c r="N96" i="10"/>
  <c r="M96" i="10"/>
  <c r="L96" i="10"/>
  <c r="L92" i="10" s="1"/>
  <c r="K96" i="10"/>
  <c r="J96" i="10"/>
  <c r="I96" i="10"/>
  <c r="H96" i="10"/>
  <c r="H92" i="10" s="1"/>
  <c r="S95" i="10"/>
  <c r="R95" i="10"/>
  <c r="Q95" i="10"/>
  <c r="P95" i="10"/>
  <c r="O95" i="10"/>
  <c r="N95" i="10"/>
  <c r="M95" i="10"/>
  <c r="L95" i="10"/>
  <c r="K95" i="10"/>
  <c r="J95" i="10"/>
  <c r="I95" i="10"/>
  <c r="H95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 s="1"/>
  <c r="S93" i="10"/>
  <c r="R93" i="10"/>
  <c r="Q93" i="10"/>
  <c r="P93" i="10"/>
  <c r="O93" i="10"/>
  <c r="O92" i="10" s="1"/>
  <c r="N93" i="10"/>
  <c r="N92" i="10" s="1"/>
  <c r="M93" i="10"/>
  <c r="M92" i="10" s="1"/>
  <c r="L93" i="10"/>
  <c r="K93" i="10"/>
  <c r="K92" i="10" s="1"/>
  <c r="J93" i="10"/>
  <c r="J92" i="10" s="1"/>
  <c r="I93" i="10"/>
  <c r="H93" i="10"/>
  <c r="G93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 s="1"/>
  <c r="S87" i="10"/>
  <c r="R87" i="10"/>
  <c r="Q87" i="10"/>
  <c r="Q86" i="10" s="1"/>
  <c r="P87" i="10"/>
  <c r="P86" i="10" s="1"/>
  <c r="O87" i="10"/>
  <c r="N87" i="10"/>
  <c r="M87" i="10"/>
  <c r="M86" i="10" s="1"/>
  <c r="L87" i="10"/>
  <c r="L86" i="10" s="1"/>
  <c r="K87" i="10"/>
  <c r="J87" i="10"/>
  <c r="I87" i="10"/>
  <c r="I86" i="10" s="1"/>
  <c r="H87" i="10"/>
  <c r="G87" i="10" s="1"/>
  <c r="R86" i="10"/>
  <c r="N86" i="10"/>
  <c r="J86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 s="1"/>
  <c r="S82" i="10"/>
  <c r="R82" i="10"/>
  <c r="Q82" i="10"/>
  <c r="Q78" i="10" s="1"/>
  <c r="P82" i="10"/>
  <c r="O82" i="10"/>
  <c r="N82" i="10"/>
  <c r="M82" i="10"/>
  <c r="L82" i="10"/>
  <c r="K82" i="10"/>
  <c r="J82" i="10"/>
  <c r="I82" i="10"/>
  <c r="H82" i="10"/>
  <c r="G82" i="10" s="1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 s="1"/>
  <c r="S80" i="10"/>
  <c r="R80" i="10"/>
  <c r="Q80" i="10"/>
  <c r="P80" i="10"/>
  <c r="O80" i="10"/>
  <c r="N80" i="10"/>
  <c r="M80" i="10"/>
  <c r="L80" i="10"/>
  <c r="K80" i="10"/>
  <c r="J80" i="10"/>
  <c r="I80" i="10"/>
  <c r="H80" i="10"/>
  <c r="G80" i="10"/>
  <c r="S79" i="10"/>
  <c r="R79" i="10"/>
  <c r="R78" i="10" s="1"/>
  <c r="Q79" i="10"/>
  <c r="P79" i="10"/>
  <c r="P78" i="10" s="1"/>
  <c r="O79" i="10"/>
  <c r="N79" i="10"/>
  <c r="N78" i="10" s="1"/>
  <c r="M79" i="10"/>
  <c r="L79" i="10"/>
  <c r="L78" i="10" s="1"/>
  <c r="K79" i="10"/>
  <c r="J79" i="10"/>
  <c r="J78" i="10" s="1"/>
  <c r="I79" i="10"/>
  <c r="H79" i="10"/>
  <c r="M78" i="10"/>
  <c r="I78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 s="1"/>
  <c r="S76" i="10"/>
  <c r="S72" i="10" s="1"/>
  <c r="R76" i="10"/>
  <c r="Q76" i="10"/>
  <c r="P76" i="10"/>
  <c r="O76" i="10"/>
  <c r="O72" i="10" s="1"/>
  <c r="N76" i="10"/>
  <c r="M76" i="10"/>
  <c r="L76" i="10"/>
  <c r="K76" i="10"/>
  <c r="K72" i="10" s="1"/>
  <c r="J76" i="10"/>
  <c r="I76" i="10"/>
  <c r="H76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 s="1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 s="1"/>
  <c r="S73" i="10"/>
  <c r="R73" i="10"/>
  <c r="Q73" i="10"/>
  <c r="P73" i="10"/>
  <c r="O73" i="10"/>
  <c r="N73" i="10"/>
  <c r="M73" i="10"/>
  <c r="L73" i="10"/>
  <c r="L72" i="10" s="1"/>
  <c r="K73" i="10"/>
  <c r="J73" i="10"/>
  <c r="I73" i="10"/>
  <c r="H73" i="10"/>
  <c r="G73" i="10" s="1"/>
  <c r="S71" i="10"/>
  <c r="R71" i="10"/>
  <c r="Q71" i="10"/>
  <c r="P71" i="10"/>
  <c r="P66" i="10" s="1"/>
  <c r="O71" i="10"/>
  <c r="N71" i="10"/>
  <c r="M71" i="10"/>
  <c r="L71" i="10"/>
  <c r="L66" i="10" s="1"/>
  <c r="K71" i="10"/>
  <c r="J71" i="10"/>
  <c r="I71" i="10"/>
  <c r="H71" i="10"/>
  <c r="G71" i="10" s="1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 s="1"/>
  <c r="S69" i="10"/>
  <c r="R69" i="10"/>
  <c r="Q69" i="10"/>
  <c r="P69" i="10"/>
  <c r="O69" i="10"/>
  <c r="N69" i="10"/>
  <c r="M69" i="10"/>
  <c r="M66" i="10" s="1"/>
  <c r="L69" i="10"/>
  <c r="K69" i="10"/>
  <c r="J69" i="10"/>
  <c r="I69" i="10"/>
  <c r="H69" i="10"/>
  <c r="G69" i="10" s="1"/>
  <c r="S68" i="10"/>
  <c r="R68" i="10"/>
  <c r="Q68" i="10"/>
  <c r="P68" i="10"/>
  <c r="O68" i="10"/>
  <c r="N68" i="10"/>
  <c r="M68" i="10"/>
  <c r="L68" i="10"/>
  <c r="K68" i="10"/>
  <c r="J68" i="10"/>
  <c r="G68" i="10" s="1"/>
  <c r="I68" i="10"/>
  <c r="H68" i="10"/>
  <c r="S67" i="10"/>
  <c r="S66" i="10" s="1"/>
  <c r="R67" i="10"/>
  <c r="R66" i="10" s="1"/>
  <c r="Q67" i="10"/>
  <c r="P67" i="10"/>
  <c r="O67" i="10"/>
  <c r="O66" i="10" s="1"/>
  <c r="N67" i="10"/>
  <c r="N66" i="10" s="1"/>
  <c r="M67" i="10"/>
  <c r="L67" i="10"/>
  <c r="K67" i="10"/>
  <c r="K66" i="10" s="1"/>
  <c r="J67" i="10"/>
  <c r="J66" i="10" s="1"/>
  <c r="I67" i="10"/>
  <c r="H67" i="10"/>
  <c r="G67" i="10"/>
  <c r="Q66" i="10"/>
  <c r="I66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 s="1"/>
  <c r="S64" i="10"/>
  <c r="R64" i="10"/>
  <c r="Q64" i="10"/>
  <c r="P64" i="10"/>
  <c r="O64" i="10"/>
  <c r="N64" i="10"/>
  <c r="M64" i="10"/>
  <c r="L64" i="10"/>
  <c r="K64" i="10"/>
  <c r="J64" i="10"/>
  <c r="G64" i="10" s="1"/>
  <c r="I64" i="10"/>
  <c r="H64" i="10"/>
  <c r="S63" i="10"/>
  <c r="R63" i="10"/>
  <c r="Q63" i="10"/>
  <c r="P63" i="10"/>
  <c r="O63" i="10"/>
  <c r="O60" i="10" s="1"/>
  <c r="N63" i="10"/>
  <c r="M63" i="10"/>
  <c r="L63" i="10"/>
  <c r="K63" i="10"/>
  <c r="J63" i="10"/>
  <c r="I63" i="10"/>
  <c r="H63" i="10"/>
  <c r="G63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 s="1"/>
  <c r="S61" i="10"/>
  <c r="R61" i="10"/>
  <c r="Q61" i="10"/>
  <c r="P61" i="10"/>
  <c r="P60" i="10" s="1"/>
  <c r="O61" i="10"/>
  <c r="N61" i="10"/>
  <c r="N60" i="10" s="1"/>
  <c r="M61" i="10"/>
  <c r="L61" i="10"/>
  <c r="L60" i="10" s="1"/>
  <c r="K61" i="10"/>
  <c r="J61" i="10"/>
  <c r="I61" i="10"/>
  <c r="H61" i="10"/>
  <c r="S60" i="10"/>
  <c r="R60" i="10"/>
  <c r="K60" i="10"/>
  <c r="J60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 s="1"/>
  <c r="S57" i="10"/>
  <c r="R57" i="10"/>
  <c r="Q57" i="10"/>
  <c r="P57" i="10"/>
  <c r="O57" i="10"/>
  <c r="N57" i="10"/>
  <c r="M57" i="10"/>
  <c r="L57" i="10"/>
  <c r="K57" i="10"/>
  <c r="J57" i="10"/>
  <c r="I57" i="10"/>
  <c r="H57" i="10"/>
  <c r="S56" i="10"/>
  <c r="R56" i="10"/>
  <c r="Q56" i="10"/>
  <c r="P56" i="10"/>
  <c r="O56" i="10"/>
  <c r="N56" i="10"/>
  <c r="M56" i="10"/>
  <c r="L56" i="10"/>
  <c r="K56" i="10"/>
  <c r="J56" i="10"/>
  <c r="G56" i="10" s="1"/>
  <c r="I56" i="10"/>
  <c r="H56" i="10"/>
  <c r="S55" i="10"/>
  <c r="S54" i="10" s="1"/>
  <c r="S52" i="10" s="1"/>
  <c r="R55" i="10"/>
  <c r="Q55" i="10"/>
  <c r="P55" i="10"/>
  <c r="O55" i="10"/>
  <c r="O54" i="10" s="1"/>
  <c r="N55" i="10"/>
  <c r="M55" i="10"/>
  <c r="L55" i="10"/>
  <c r="K55" i="10"/>
  <c r="K54" i="10" s="1"/>
  <c r="K52" i="10" s="1"/>
  <c r="J55" i="10"/>
  <c r="I55" i="10"/>
  <c r="H55" i="10"/>
  <c r="G55" i="10"/>
  <c r="Q54" i="10"/>
  <c r="P54" i="10"/>
  <c r="M54" i="10"/>
  <c r="L54" i="10"/>
  <c r="L52" i="10" s="1"/>
  <c r="I54" i="10"/>
  <c r="H54" i="10"/>
  <c r="S51" i="10"/>
  <c r="R51" i="10"/>
  <c r="Q51" i="10"/>
  <c r="P51" i="10"/>
  <c r="O51" i="10"/>
  <c r="N51" i="10"/>
  <c r="M51" i="10"/>
  <c r="L51" i="10"/>
  <c r="K51" i="10"/>
  <c r="J51" i="10"/>
  <c r="G51" i="10" s="1"/>
  <c r="I51" i="10"/>
  <c r="H51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S49" i="10"/>
  <c r="R49" i="10"/>
  <c r="Q49" i="10"/>
  <c r="P49" i="10"/>
  <c r="P46" i="10" s="1"/>
  <c r="O49" i="10"/>
  <c r="N49" i="10"/>
  <c r="M49" i="10"/>
  <c r="L49" i="10"/>
  <c r="L46" i="10" s="1"/>
  <c r="K49" i="10"/>
  <c r="J49" i="10"/>
  <c r="I49" i="10"/>
  <c r="H49" i="10"/>
  <c r="G49" i="10" s="1"/>
  <c r="S48" i="10"/>
  <c r="R48" i="10"/>
  <c r="Q48" i="10"/>
  <c r="P48" i="10"/>
  <c r="O48" i="10"/>
  <c r="N48" i="10"/>
  <c r="M48" i="10"/>
  <c r="L48" i="10"/>
  <c r="K48" i="10"/>
  <c r="J48" i="10"/>
  <c r="I48" i="10"/>
  <c r="H48" i="10"/>
  <c r="S47" i="10"/>
  <c r="R47" i="10"/>
  <c r="R46" i="10" s="1"/>
  <c r="Q47" i="10"/>
  <c r="Q46" i="10" s="1"/>
  <c r="P47" i="10"/>
  <c r="O47" i="10"/>
  <c r="N47" i="10"/>
  <c r="N46" i="10" s="1"/>
  <c r="M47" i="10"/>
  <c r="M46" i="10" s="1"/>
  <c r="L47" i="10"/>
  <c r="K47" i="10"/>
  <c r="J47" i="10"/>
  <c r="I47" i="10"/>
  <c r="I46" i="10" s="1"/>
  <c r="H47" i="10"/>
  <c r="S46" i="10"/>
  <c r="O46" i="10"/>
  <c r="K46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S40" i="10"/>
  <c r="R40" i="10"/>
  <c r="Q40" i="10"/>
  <c r="Q36" i="10" s="1"/>
  <c r="P40" i="10"/>
  <c r="P36" i="10" s="1"/>
  <c r="O40" i="10"/>
  <c r="N40" i="10"/>
  <c r="M40" i="10"/>
  <c r="M36" i="10" s="1"/>
  <c r="L40" i="10"/>
  <c r="L36" i="10" s="1"/>
  <c r="K40" i="10"/>
  <c r="J40" i="10"/>
  <c r="I40" i="10"/>
  <c r="I36" i="10" s="1"/>
  <c r="H40" i="10"/>
  <c r="H36" i="10" s="1"/>
  <c r="S39" i="10"/>
  <c r="R39" i="10"/>
  <c r="Q39" i="10"/>
  <c r="P39" i="10"/>
  <c r="O39" i="10"/>
  <c r="N39" i="10"/>
  <c r="M39" i="10"/>
  <c r="L39" i="10"/>
  <c r="K39" i="10"/>
  <c r="J39" i="10"/>
  <c r="I39" i="10"/>
  <c r="H39" i="10"/>
  <c r="S38" i="10"/>
  <c r="R38" i="10"/>
  <c r="Q38" i="10"/>
  <c r="P38" i="10"/>
  <c r="O38" i="10"/>
  <c r="N38" i="10"/>
  <c r="M38" i="10"/>
  <c r="L38" i="10"/>
  <c r="K38" i="10"/>
  <c r="J38" i="10"/>
  <c r="G38" i="10" s="1"/>
  <c r="I38" i="10"/>
  <c r="H38" i="10"/>
  <c r="S37" i="10"/>
  <c r="R37" i="10"/>
  <c r="Q37" i="10"/>
  <c r="P37" i="10"/>
  <c r="O37" i="10"/>
  <c r="O36" i="10" s="1"/>
  <c r="N37" i="10"/>
  <c r="M37" i="10"/>
  <c r="L37" i="10"/>
  <c r="K37" i="10"/>
  <c r="K36" i="10" s="1"/>
  <c r="J37" i="10"/>
  <c r="I37" i="10"/>
  <c r="H37" i="10"/>
  <c r="G37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S34" i="10"/>
  <c r="R34" i="10"/>
  <c r="R30" i="10" s="1"/>
  <c r="Q34" i="10"/>
  <c r="P34" i="10"/>
  <c r="O34" i="10"/>
  <c r="N34" i="10"/>
  <c r="M34" i="10"/>
  <c r="L34" i="10"/>
  <c r="K34" i="10"/>
  <c r="J34" i="10"/>
  <c r="J30" i="10" s="1"/>
  <c r="I34" i="10"/>
  <c r="I30" i="10" s="1"/>
  <c r="H34" i="10"/>
  <c r="S33" i="10"/>
  <c r="R33" i="10"/>
  <c r="Q33" i="10"/>
  <c r="P33" i="10"/>
  <c r="O33" i="10"/>
  <c r="O30" i="10" s="1"/>
  <c r="N33" i="10"/>
  <c r="M33" i="10"/>
  <c r="L33" i="10"/>
  <c r="K33" i="10"/>
  <c r="K30" i="10" s="1"/>
  <c r="J33" i="10"/>
  <c r="I33" i="10"/>
  <c r="H33" i="10"/>
  <c r="G33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 s="1"/>
  <c r="S31" i="10"/>
  <c r="R31" i="10"/>
  <c r="Q31" i="10"/>
  <c r="Q30" i="10" s="1"/>
  <c r="P31" i="10"/>
  <c r="O31" i="10"/>
  <c r="N31" i="10"/>
  <c r="M31" i="10"/>
  <c r="M30" i="10" s="1"/>
  <c r="L31" i="10"/>
  <c r="K31" i="10"/>
  <c r="I31" i="10"/>
  <c r="H31" i="10"/>
  <c r="G31" i="10" s="1"/>
  <c r="N30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S28" i="10"/>
  <c r="R28" i="10"/>
  <c r="Q28" i="10"/>
  <c r="P28" i="10"/>
  <c r="O28" i="10"/>
  <c r="N28" i="10"/>
  <c r="M28" i="10"/>
  <c r="M24" i="10" s="1"/>
  <c r="L28" i="10"/>
  <c r="K28" i="10"/>
  <c r="J28" i="10"/>
  <c r="I28" i="10"/>
  <c r="H28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S26" i="10"/>
  <c r="S24" i="10" s="1"/>
  <c r="R26" i="10"/>
  <c r="Q26" i="10"/>
  <c r="P26" i="10"/>
  <c r="O26" i="10"/>
  <c r="O24" i="10" s="1"/>
  <c r="N26" i="10"/>
  <c r="M26" i="10"/>
  <c r="L26" i="10"/>
  <c r="K26" i="10"/>
  <c r="K24" i="10" s="1"/>
  <c r="J26" i="10"/>
  <c r="I26" i="10"/>
  <c r="H26" i="10"/>
  <c r="G26" i="10"/>
  <c r="S25" i="10"/>
  <c r="R25" i="10"/>
  <c r="R24" i="10" s="1"/>
  <c r="Q25" i="10"/>
  <c r="P25" i="10"/>
  <c r="O25" i="10"/>
  <c r="N25" i="10"/>
  <c r="N24" i="10" s="1"/>
  <c r="M25" i="10"/>
  <c r="L25" i="10"/>
  <c r="K25" i="10"/>
  <c r="J25" i="10"/>
  <c r="J24" i="10" s="1"/>
  <c r="I25" i="10"/>
  <c r="H25" i="10"/>
  <c r="S19" i="10"/>
  <c r="Q19" i="10"/>
  <c r="P19" i="10"/>
  <c r="O19" i="10"/>
  <c r="M19" i="10"/>
  <c r="L19" i="10"/>
  <c r="G17" i="10"/>
  <c r="Q9" i="10"/>
  <c r="P7" i="10"/>
  <c r="P5" i="10"/>
  <c r="R1" i="10"/>
  <c r="G221" i="9"/>
  <c r="G220" i="9"/>
  <c r="G219" i="9"/>
  <c r="G218" i="9"/>
  <c r="G217" i="9"/>
  <c r="G215" i="9"/>
  <c r="G214" i="9"/>
  <c r="G213" i="9"/>
  <c r="G212" i="9"/>
  <c r="G211" i="9"/>
  <c r="S210" i="9"/>
  <c r="R210" i="9"/>
  <c r="Q210" i="9"/>
  <c r="P210" i="9"/>
  <c r="O210" i="9"/>
  <c r="N210" i="9"/>
  <c r="M210" i="9"/>
  <c r="L210" i="9"/>
  <c r="K210" i="9"/>
  <c r="J210" i="9"/>
  <c r="I210" i="9"/>
  <c r="H210" i="9"/>
  <c r="G209" i="9"/>
  <c r="G208" i="9"/>
  <c r="G207" i="9"/>
  <c r="G206" i="9"/>
  <c r="G205" i="9"/>
  <c r="S204" i="9"/>
  <c r="S190" i="9" s="1"/>
  <c r="R204" i="9"/>
  <c r="Q204" i="9"/>
  <c r="P204" i="9"/>
  <c r="O204" i="9"/>
  <c r="O190" i="9" s="1"/>
  <c r="N204" i="9"/>
  <c r="M204" i="9"/>
  <c r="L204" i="9"/>
  <c r="K204" i="9"/>
  <c r="K190" i="9" s="1"/>
  <c r="J204" i="9"/>
  <c r="I204" i="9"/>
  <c r="H204" i="9"/>
  <c r="G204" i="9"/>
  <c r="G203" i="9"/>
  <c r="G202" i="9"/>
  <c r="G201" i="9"/>
  <c r="G200" i="9"/>
  <c r="G199" i="9"/>
  <c r="S198" i="9"/>
  <c r="R198" i="9"/>
  <c r="Q198" i="9"/>
  <c r="Q190" i="9" s="1"/>
  <c r="P198" i="9"/>
  <c r="O198" i="9"/>
  <c r="N198" i="9"/>
  <c r="M198" i="9"/>
  <c r="M190" i="9" s="1"/>
  <c r="L198" i="9"/>
  <c r="K198" i="9"/>
  <c r="J198" i="9"/>
  <c r="I198" i="9"/>
  <c r="I190" i="9" s="1"/>
  <c r="H198" i="9"/>
  <c r="G197" i="9"/>
  <c r="G196" i="9"/>
  <c r="G195" i="9"/>
  <c r="G194" i="9"/>
  <c r="G193" i="9"/>
  <c r="S192" i="9"/>
  <c r="R192" i="9"/>
  <c r="R190" i="9" s="1"/>
  <c r="Q192" i="9"/>
  <c r="P192" i="9"/>
  <c r="O192" i="9"/>
  <c r="N192" i="9"/>
  <c r="N190" i="9" s="1"/>
  <c r="M192" i="9"/>
  <c r="L192" i="9"/>
  <c r="L190" i="9" s="1"/>
  <c r="K192" i="9"/>
  <c r="J192" i="9"/>
  <c r="J190" i="9" s="1"/>
  <c r="I192" i="9"/>
  <c r="H192" i="9"/>
  <c r="G192" i="9" s="1"/>
  <c r="P190" i="9"/>
  <c r="H190" i="9"/>
  <c r="G189" i="9"/>
  <c r="G188" i="9"/>
  <c r="G187" i="9"/>
  <c r="G186" i="9"/>
  <c r="G185" i="9"/>
  <c r="S184" i="9"/>
  <c r="R184" i="9"/>
  <c r="Q184" i="9"/>
  <c r="P184" i="9"/>
  <c r="O184" i="9"/>
  <c r="N184" i="9"/>
  <c r="M184" i="9"/>
  <c r="L184" i="9"/>
  <c r="K184" i="9"/>
  <c r="J184" i="9"/>
  <c r="G184" i="9" s="1"/>
  <c r="I184" i="9"/>
  <c r="H184" i="9"/>
  <c r="G183" i="9"/>
  <c r="G182" i="9"/>
  <c r="G181" i="9"/>
  <c r="G180" i="9"/>
  <c r="G179" i="9"/>
  <c r="S178" i="9"/>
  <c r="R178" i="9"/>
  <c r="Q178" i="9"/>
  <c r="P178" i="9"/>
  <c r="O178" i="9"/>
  <c r="N178" i="9"/>
  <c r="M178" i="9"/>
  <c r="L178" i="9"/>
  <c r="K178" i="9"/>
  <c r="J178" i="9"/>
  <c r="I178" i="9"/>
  <c r="H178" i="9"/>
  <c r="G178" i="9" s="1"/>
  <c r="G177" i="9"/>
  <c r="G176" i="9"/>
  <c r="G175" i="9"/>
  <c r="G174" i="9"/>
  <c r="G173" i="9"/>
  <c r="S172" i="9"/>
  <c r="R172" i="9"/>
  <c r="Q172" i="9"/>
  <c r="P172" i="9"/>
  <c r="O172" i="9"/>
  <c r="N172" i="9"/>
  <c r="M172" i="9"/>
  <c r="L172" i="9"/>
  <c r="K172" i="9"/>
  <c r="J172" i="9"/>
  <c r="G172" i="9" s="1"/>
  <c r="I172" i="9"/>
  <c r="H172" i="9"/>
  <c r="G171" i="9"/>
  <c r="G170" i="9"/>
  <c r="G169" i="9"/>
  <c r="G168" i="9"/>
  <c r="G167" i="9"/>
  <c r="S166" i="9"/>
  <c r="R166" i="9"/>
  <c r="Q166" i="9"/>
  <c r="P166" i="9"/>
  <c r="O166" i="9"/>
  <c r="N166" i="9"/>
  <c r="M166" i="9"/>
  <c r="L166" i="9"/>
  <c r="K166" i="9"/>
  <c r="J166" i="9"/>
  <c r="I166" i="9"/>
  <c r="H166" i="9"/>
  <c r="G166" i="9" s="1"/>
  <c r="G165" i="9"/>
  <c r="G164" i="9"/>
  <c r="G163" i="9"/>
  <c r="G162" i="9"/>
  <c r="G161" i="9"/>
  <c r="S160" i="9"/>
  <c r="R160" i="9"/>
  <c r="Q160" i="9"/>
  <c r="P160" i="9"/>
  <c r="O160" i="9"/>
  <c r="N160" i="9"/>
  <c r="M160" i="9"/>
  <c r="L160" i="9"/>
  <c r="K160" i="9"/>
  <c r="J160" i="9"/>
  <c r="G160" i="9" s="1"/>
  <c r="I160" i="9"/>
  <c r="H160" i="9"/>
  <c r="G159" i="9"/>
  <c r="G158" i="9"/>
  <c r="G157" i="9"/>
  <c r="G156" i="9"/>
  <c r="G155" i="9"/>
  <c r="S154" i="9"/>
  <c r="R154" i="9"/>
  <c r="Q154" i="9"/>
  <c r="P154" i="9"/>
  <c r="O154" i="9"/>
  <c r="N154" i="9"/>
  <c r="M154" i="9"/>
  <c r="L154" i="9"/>
  <c r="K154" i="9"/>
  <c r="J154" i="9"/>
  <c r="I154" i="9"/>
  <c r="H154" i="9"/>
  <c r="G154" i="9" s="1"/>
  <c r="G153" i="9"/>
  <c r="G152" i="9"/>
  <c r="G151" i="9"/>
  <c r="G150" i="9"/>
  <c r="G149" i="9"/>
  <c r="S148" i="9"/>
  <c r="R148" i="9"/>
  <c r="R140" i="9" s="1"/>
  <c r="Q148" i="9"/>
  <c r="P148" i="9"/>
  <c r="O148" i="9"/>
  <c r="N148" i="9"/>
  <c r="N140" i="9" s="1"/>
  <c r="M148" i="9"/>
  <c r="L148" i="9"/>
  <c r="K148" i="9"/>
  <c r="J148" i="9"/>
  <c r="G148" i="9" s="1"/>
  <c r="I148" i="9"/>
  <c r="H148" i="9"/>
  <c r="G147" i="9"/>
  <c r="G146" i="9"/>
  <c r="G145" i="9"/>
  <c r="G144" i="9"/>
  <c r="G143" i="9"/>
  <c r="S142" i="9"/>
  <c r="R142" i="9"/>
  <c r="Q142" i="9"/>
  <c r="P142" i="9"/>
  <c r="P140" i="9" s="1"/>
  <c r="O142" i="9"/>
  <c r="N142" i="9"/>
  <c r="M142" i="9"/>
  <c r="M140" i="9" s="1"/>
  <c r="L142" i="9"/>
  <c r="L140" i="9" s="1"/>
  <c r="K142" i="9"/>
  <c r="J142" i="9"/>
  <c r="I142" i="9"/>
  <c r="I140" i="9" s="1"/>
  <c r="H142" i="9"/>
  <c r="Q140" i="9"/>
  <c r="G139" i="9"/>
  <c r="G138" i="9"/>
  <c r="G137" i="9"/>
  <c r="G136" i="9"/>
  <c r="G135" i="9"/>
  <c r="S134" i="9"/>
  <c r="S126" i="9" s="1"/>
  <c r="R134" i="9"/>
  <c r="Q134" i="9"/>
  <c r="P134" i="9"/>
  <c r="O134" i="9"/>
  <c r="O126" i="9" s="1"/>
  <c r="N134" i="9"/>
  <c r="M134" i="9"/>
  <c r="L134" i="9"/>
  <c r="K134" i="9"/>
  <c r="J134" i="9"/>
  <c r="I134" i="9"/>
  <c r="H134" i="9"/>
  <c r="G134" i="9"/>
  <c r="G133" i="9"/>
  <c r="G132" i="9"/>
  <c r="G131" i="9"/>
  <c r="G130" i="9"/>
  <c r="G129" i="9"/>
  <c r="S128" i="9"/>
  <c r="R128" i="9"/>
  <c r="Q128" i="9"/>
  <c r="P128" i="9"/>
  <c r="O128" i="9"/>
  <c r="N128" i="9"/>
  <c r="N126" i="9" s="1"/>
  <c r="M128" i="9"/>
  <c r="M126" i="9" s="1"/>
  <c r="L128" i="9"/>
  <c r="K128" i="9"/>
  <c r="J128" i="9"/>
  <c r="J126" i="9" s="1"/>
  <c r="I128" i="9"/>
  <c r="I126" i="9" s="1"/>
  <c r="H128" i="9"/>
  <c r="R126" i="9"/>
  <c r="Q126" i="9"/>
  <c r="K126" i="9"/>
  <c r="G125" i="9"/>
  <c r="G124" i="9"/>
  <c r="G123" i="9"/>
  <c r="G122" i="9"/>
  <c r="G121" i="9"/>
  <c r="S120" i="9"/>
  <c r="S118" i="9" s="1"/>
  <c r="R120" i="9"/>
  <c r="Q120" i="9"/>
  <c r="P120" i="9"/>
  <c r="P118" i="9" s="1"/>
  <c r="O120" i="9"/>
  <c r="O118" i="9" s="1"/>
  <c r="N120" i="9"/>
  <c r="M120" i="9"/>
  <c r="M118" i="9" s="1"/>
  <c r="L120" i="9"/>
  <c r="L118" i="9" s="1"/>
  <c r="K120" i="9"/>
  <c r="K118" i="9" s="1"/>
  <c r="J120" i="9"/>
  <c r="I120" i="9"/>
  <c r="I118" i="9" s="1"/>
  <c r="H120" i="9"/>
  <c r="R118" i="9"/>
  <c r="Q118" i="9"/>
  <c r="N118" i="9"/>
  <c r="J118" i="9"/>
  <c r="G117" i="9"/>
  <c r="G116" i="9"/>
  <c r="G115" i="9"/>
  <c r="G114" i="9"/>
  <c r="G113" i="9"/>
  <c r="S112" i="9"/>
  <c r="R112" i="9"/>
  <c r="Q112" i="9"/>
  <c r="P112" i="9"/>
  <c r="P102" i="9" s="1"/>
  <c r="O112" i="9"/>
  <c r="O102" i="9" s="1"/>
  <c r="N112" i="9"/>
  <c r="M112" i="9"/>
  <c r="L112" i="9"/>
  <c r="L102" i="9" s="1"/>
  <c r="K112" i="9"/>
  <c r="J112" i="9"/>
  <c r="I112" i="9"/>
  <c r="H112" i="9"/>
  <c r="G112" i="9"/>
  <c r="G111" i="9"/>
  <c r="G109" i="9"/>
  <c r="G108" i="9"/>
  <c r="G107" i="9"/>
  <c r="G106" i="9"/>
  <c r="G105" i="9"/>
  <c r="S104" i="9"/>
  <c r="R104" i="9"/>
  <c r="R102" i="9" s="1"/>
  <c r="Q104" i="9"/>
  <c r="Q102" i="9" s="1"/>
  <c r="P104" i="9"/>
  <c r="O104" i="9"/>
  <c r="N104" i="9"/>
  <c r="M104" i="9"/>
  <c r="M102" i="9" s="1"/>
  <c r="L104" i="9"/>
  <c r="K104" i="9"/>
  <c r="K102" i="9" s="1"/>
  <c r="J104" i="9"/>
  <c r="I104" i="9"/>
  <c r="I102" i="9" s="1"/>
  <c r="H104" i="9"/>
  <c r="S102" i="9"/>
  <c r="N102" i="9"/>
  <c r="H102" i="9"/>
  <c r="G101" i="9"/>
  <c r="G100" i="9"/>
  <c r="G99" i="9"/>
  <c r="G97" i="9"/>
  <c r="G96" i="9"/>
  <c r="G95" i="9"/>
  <c r="G94" i="9"/>
  <c r="G93" i="9"/>
  <c r="S92" i="9"/>
  <c r="R92" i="9"/>
  <c r="Q92" i="9"/>
  <c r="P92" i="9"/>
  <c r="O92" i="9"/>
  <c r="N92" i="9"/>
  <c r="M92" i="9"/>
  <c r="L92" i="9"/>
  <c r="K92" i="9"/>
  <c r="J92" i="9"/>
  <c r="I92" i="9"/>
  <c r="G92" i="9" s="1"/>
  <c r="H92" i="9"/>
  <c r="G91" i="9"/>
  <c r="G90" i="9"/>
  <c r="G89" i="9"/>
  <c r="G88" i="9"/>
  <c r="G87" i="9"/>
  <c r="S86" i="9"/>
  <c r="S84" i="9" s="1"/>
  <c r="R86" i="9"/>
  <c r="Q86" i="9"/>
  <c r="P86" i="9"/>
  <c r="O86" i="9"/>
  <c r="O84" i="9" s="1"/>
  <c r="N86" i="9"/>
  <c r="M86" i="9"/>
  <c r="L86" i="9"/>
  <c r="K86" i="9"/>
  <c r="K84" i="9" s="1"/>
  <c r="J86" i="9"/>
  <c r="I86" i="9"/>
  <c r="H86" i="9"/>
  <c r="G86" i="9"/>
  <c r="R84" i="9"/>
  <c r="P84" i="9"/>
  <c r="N84" i="9"/>
  <c r="L84" i="9"/>
  <c r="J84" i="9"/>
  <c r="H84" i="9"/>
  <c r="G84" i="9"/>
  <c r="G83" i="9"/>
  <c r="G82" i="9"/>
  <c r="G81" i="9"/>
  <c r="G80" i="9"/>
  <c r="G79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 s="1"/>
  <c r="G77" i="9"/>
  <c r="G76" i="9"/>
  <c r="G75" i="9"/>
  <c r="G74" i="9"/>
  <c r="G73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 s="1"/>
  <c r="G71" i="9"/>
  <c r="G70" i="9"/>
  <c r="G69" i="9"/>
  <c r="G68" i="9"/>
  <c r="G67" i="9"/>
  <c r="S66" i="9"/>
  <c r="R66" i="9"/>
  <c r="R52" i="9" s="1"/>
  <c r="R44" i="9" s="1"/>
  <c r="Q66" i="9"/>
  <c r="P66" i="9"/>
  <c r="O66" i="9"/>
  <c r="N66" i="9"/>
  <c r="M66" i="9"/>
  <c r="L66" i="9"/>
  <c r="K66" i="9"/>
  <c r="J66" i="9"/>
  <c r="I66" i="9"/>
  <c r="H66" i="9"/>
  <c r="G65" i="9"/>
  <c r="G64" i="9"/>
  <c r="G63" i="9"/>
  <c r="G62" i="9"/>
  <c r="G61" i="9"/>
  <c r="S60" i="9"/>
  <c r="S52" i="9" s="1"/>
  <c r="R60" i="9"/>
  <c r="Q60" i="9"/>
  <c r="P60" i="9"/>
  <c r="O60" i="9"/>
  <c r="O52" i="9" s="1"/>
  <c r="N60" i="9"/>
  <c r="M60" i="9"/>
  <c r="L60" i="9"/>
  <c r="K60" i="9"/>
  <c r="J60" i="9"/>
  <c r="I60" i="9"/>
  <c r="H60" i="9"/>
  <c r="G60" i="9"/>
  <c r="G59" i="9"/>
  <c r="G58" i="9"/>
  <c r="G57" i="9"/>
  <c r="G56" i="9"/>
  <c r="G55" i="9"/>
  <c r="S54" i="9"/>
  <c r="R54" i="9"/>
  <c r="Q54" i="9"/>
  <c r="Q52" i="9" s="1"/>
  <c r="P54" i="9"/>
  <c r="O54" i="9"/>
  <c r="N54" i="9"/>
  <c r="N52" i="9" s="1"/>
  <c r="N44" i="9" s="1"/>
  <c r="M54" i="9"/>
  <c r="M52" i="9" s="1"/>
  <c r="L54" i="9"/>
  <c r="K54" i="9"/>
  <c r="J54" i="9"/>
  <c r="J52" i="9" s="1"/>
  <c r="I54" i="9"/>
  <c r="I52" i="9" s="1"/>
  <c r="H54" i="9"/>
  <c r="K52" i="9"/>
  <c r="G51" i="9"/>
  <c r="G50" i="9"/>
  <c r="G49" i="9"/>
  <c r="G48" i="9"/>
  <c r="G47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 s="1"/>
  <c r="G41" i="9"/>
  <c r="G40" i="9"/>
  <c r="G39" i="9"/>
  <c r="G38" i="9"/>
  <c r="G37" i="9"/>
  <c r="S36" i="9"/>
  <c r="R36" i="9"/>
  <c r="Q36" i="9"/>
  <c r="P36" i="9"/>
  <c r="O36" i="9"/>
  <c r="N36" i="9"/>
  <c r="M36" i="9"/>
  <c r="L36" i="9"/>
  <c r="K36" i="9"/>
  <c r="J36" i="9"/>
  <c r="I36" i="9"/>
  <c r="H36" i="9"/>
  <c r="G35" i="9"/>
  <c r="G34" i="9"/>
  <c r="G33" i="9"/>
  <c r="G32" i="9"/>
  <c r="G31" i="9"/>
  <c r="S30" i="9"/>
  <c r="R30" i="9"/>
  <c r="Q30" i="9"/>
  <c r="P30" i="9"/>
  <c r="P23" i="9" s="1"/>
  <c r="O30" i="9"/>
  <c r="N30" i="9"/>
  <c r="M30" i="9"/>
  <c r="L30" i="9"/>
  <c r="L23" i="9" s="1"/>
  <c r="K30" i="9"/>
  <c r="J30" i="9"/>
  <c r="I30" i="9"/>
  <c r="H30" i="9"/>
  <c r="G30" i="9"/>
  <c r="G29" i="9"/>
  <c r="G28" i="9"/>
  <c r="G27" i="9"/>
  <c r="G26" i="9"/>
  <c r="G25" i="9"/>
  <c r="S24" i="9"/>
  <c r="R24" i="9"/>
  <c r="Q24" i="9"/>
  <c r="Q23" i="9" s="1"/>
  <c r="P24" i="9"/>
  <c r="O24" i="9"/>
  <c r="N24" i="9"/>
  <c r="N23" i="9" s="1"/>
  <c r="M24" i="9"/>
  <c r="M23" i="9" s="1"/>
  <c r="L24" i="9"/>
  <c r="K24" i="9"/>
  <c r="J24" i="9"/>
  <c r="I24" i="9"/>
  <c r="H24" i="9"/>
  <c r="S23" i="9"/>
  <c r="R23" i="9"/>
  <c r="O23" i="9"/>
  <c r="K23" i="9"/>
  <c r="J23" i="9"/>
  <c r="S19" i="9"/>
  <c r="R19" i="9"/>
  <c r="Q19" i="9"/>
  <c r="P19" i="9"/>
  <c r="O19" i="9"/>
  <c r="N19" i="9"/>
  <c r="M19" i="9"/>
  <c r="L19" i="9"/>
  <c r="K19" i="9"/>
  <c r="J19" i="9"/>
  <c r="I19" i="9"/>
  <c r="G19" i="9" s="1"/>
  <c r="H19" i="9"/>
  <c r="G17" i="9"/>
  <c r="Q9" i="9"/>
  <c r="P7" i="9"/>
  <c r="R1" i="9"/>
  <c r="G221" i="8"/>
  <c r="G220" i="8"/>
  <c r="G219" i="8"/>
  <c r="G218" i="8"/>
  <c r="G217" i="8"/>
  <c r="G215" i="8"/>
  <c r="G214" i="8"/>
  <c r="G213" i="8"/>
  <c r="G213" i="5" s="1"/>
  <c r="G212" i="8"/>
  <c r="G211" i="8"/>
  <c r="S210" i="8"/>
  <c r="R210" i="8"/>
  <c r="Q210" i="8"/>
  <c r="P210" i="8"/>
  <c r="O210" i="8"/>
  <c r="N210" i="8"/>
  <c r="M210" i="8"/>
  <c r="L210" i="8"/>
  <c r="K210" i="8"/>
  <c r="J210" i="8"/>
  <c r="I210" i="8"/>
  <c r="H210" i="8"/>
  <c r="G209" i="8"/>
  <c r="G208" i="8"/>
  <c r="G207" i="8"/>
  <c r="G206" i="8"/>
  <c r="G205" i="8"/>
  <c r="S204" i="8"/>
  <c r="R204" i="8"/>
  <c r="Q204" i="8"/>
  <c r="P204" i="8"/>
  <c r="O204" i="8"/>
  <c r="N204" i="8"/>
  <c r="M204" i="8"/>
  <c r="L204" i="8"/>
  <c r="K204" i="8"/>
  <c r="J204" i="8"/>
  <c r="I204" i="8"/>
  <c r="H204" i="8"/>
  <c r="G204" i="8"/>
  <c r="G203" i="8"/>
  <c r="G202" i="8"/>
  <c r="G201" i="8"/>
  <c r="G200" i="8"/>
  <c r="G199" i="8"/>
  <c r="S198" i="8"/>
  <c r="R198" i="8"/>
  <c r="Q198" i="8"/>
  <c r="Q190" i="8" s="1"/>
  <c r="P198" i="8"/>
  <c r="O198" i="8"/>
  <c r="N198" i="8"/>
  <c r="M198" i="8"/>
  <c r="M190" i="8" s="1"/>
  <c r="L198" i="8"/>
  <c r="K198" i="8"/>
  <c r="J198" i="8"/>
  <c r="I198" i="8"/>
  <c r="G198" i="8" s="1"/>
  <c r="H198" i="8"/>
  <c r="G197" i="8"/>
  <c r="G196" i="8"/>
  <c r="G195" i="8"/>
  <c r="G194" i="8"/>
  <c r="G193" i="8"/>
  <c r="S192" i="8"/>
  <c r="R192" i="8"/>
  <c r="Q192" i="8"/>
  <c r="P192" i="8"/>
  <c r="O192" i="8"/>
  <c r="N192" i="8"/>
  <c r="M192" i="8"/>
  <c r="L192" i="8"/>
  <c r="L190" i="8" s="1"/>
  <c r="K192" i="8"/>
  <c r="J192" i="8"/>
  <c r="I192" i="8"/>
  <c r="H192" i="8"/>
  <c r="G192" i="8" s="1"/>
  <c r="R190" i="8"/>
  <c r="P190" i="8"/>
  <c r="H190" i="8"/>
  <c r="G189" i="8"/>
  <c r="G188" i="8"/>
  <c r="G187" i="8"/>
  <c r="G186" i="8"/>
  <c r="G185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G183" i="8"/>
  <c r="G182" i="8"/>
  <c r="G181" i="8"/>
  <c r="G180" i="8"/>
  <c r="G179" i="8"/>
  <c r="S178" i="8"/>
  <c r="R178" i="8"/>
  <c r="Q178" i="8"/>
  <c r="P178" i="8"/>
  <c r="O178" i="8"/>
  <c r="N178" i="8"/>
  <c r="M178" i="8"/>
  <c r="L178" i="8"/>
  <c r="K178" i="8"/>
  <c r="J178" i="8"/>
  <c r="I178" i="8"/>
  <c r="I140" i="8" s="1"/>
  <c r="H178" i="8"/>
  <c r="G177" i="8"/>
  <c r="G176" i="8"/>
  <c r="G175" i="8"/>
  <c r="G174" i="8"/>
  <c r="G173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 s="1"/>
  <c r="G171" i="8"/>
  <c r="G170" i="8"/>
  <c r="G169" i="8"/>
  <c r="G168" i="8"/>
  <c r="G167" i="8"/>
  <c r="S166" i="8"/>
  <c r="R166" i="8"/>
  <c r="Q166" i="8"/>
  <c r="Q140" i="8" s="1"/>
  <c r="P166" i="8"/>
  <c r="O166" i="8"/>
  <c r="N166" i="8"/>
  <c r="M166" i="8"/>
  <c r="L166" i="8"/>
  <c r="K166" i="8"/>
  <c r="J166" i="8"/>
  <c r="I166" i="8"/>
  <c r="H166" i="8"/>
  <c r="G165" i="8"/>
  <c r="G164" i="8"/>
  <c r="G163" i="8"/>
  <c r="G162" i="8"/>
  <c r="G161" i="8"/>
  <c r="S160" i="8"/>
  <c r="S140" i="8" s="1"/>
  <c r="R160" i="8"/>
  <c r="Q160" i="8"/>
  <c r="P160" i="8"/>
  <c r="O160" i="8"/>
  <c r="N160" i="8"/>
  <c r="M160" i="8"/>
  <c r="L160" i="8"/>
  <c r="K160" i="8"/>
  <c r="K140" i="8" s="1"/>
  <c r="J160" i="8"/>
  <c r="I160" i="8"/>
  <c r="H160" i="8"/>
  <c r="G160" i="8"/>
  <c r="G159" i="8"/>
  <c r="G158" i="8"/>
  <c r="G157" i="8"/>
  <c r="G156" i="8"/>
  <c r="G155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3" i="8"/>
  <c r="G152" i="8"/>
  <c r="G151" i="8"/>
  <c r="G150" i="8"/>
  <c r="G149" i="8"/>
  <c r="S148" i="8"/>
  <c r="R148" i="8"/>
  <c r="R140" i="8" s="1"/>
  <c r="Q148" i="8"/>
  <c r="P148" i="8"/>
  <c r="O148" i="8"/>
  <c r="N148" i="8"/>
  <c r="M148" i="8"/>
  <c r="L148" i="8"/>
  <c r="K148" i="8"/>
  <c r="J148" i="8"/>
  <c r="I148" i="8"/>
  <c r="H148" i="8"/>
  <c r="G148" i="8" s="1"/>
  <c r="G148" i="5" s="1"/>
  <c r="G147" i="8"/>
  <c r="G146" i="8"/>
  <c r="G145" i="8"/>
  <c r="G144" i="8"/>
  <c r="G143" i="8"/>
  <c r="S142" i="8"/>
  <c r="R142" i="8"/>
  <c r="Q142" i="8"/>
  <c r="P142" i="8"/>
  <c r="P140" i="8" s="1"/>
  <c r="O142" i="8"/>
  <c r="N142" i="8"/>
  <c r="N140" i="8" s="1"/>
  <c r="M142" i="8"/>
  <c r="L142" i="8"/>
  <c r="L140" i="8" s="1"/>
  <c r="K142" i="8"/>
  <c r="J142" i="8"/>
  <c r="I142" i="8"/>
  <c r="H142" i="8"/>
  <c r="O140" i="8"/>
  <c r="M140" i="8"/>
  <c r="J140" i="8"/>
  <c r="G139" i="8"/>
  <c r="G138" i="8"/>
  <c r="G137" i="8"/>
  <c r="G136" i="8"/>
  <c r="G135" i="8"/>
  <c r="S134" i="8"/>
  <c r="R134" i="8"/>
  <c r="Q134" i="8"/>
  <c r="P134" i="8"/>
  <c r="O134" i="8"/>
  <c r="O126" i="8" s="1"/>
  <c r="N134" i="8"/>
  <c r="M134" i="8"/>
  <c r="L134" i="8"/>
  <c r="K134" i="8"/>
  <c r="J134" i="8"/>
  <c r="I134" i="8"/>
  <c r="H134" i="8"/>
  <c r="G134" i="8"/>
  <c r="G133" i="8"/>
  <c r="G132" i="8"/>
  <c r="G131" i="8"/>
  <c r="G130" i="8"/>
  <c r="G129" i="8"/>
  <c r="S128" i="8"/>
  <c r="S126" i="8" s="1"/>
  <c r="R128" i="8"/>
  <c r="Q128" i="8"/>
  <c r="Q126" i="8" s="1"/>
  <c r="P128" i="8"/>
  <c r="O128" i="8"/>
  <c r="N128" i="8"/>
  <c r="M128" i="8"/>
  <c r="M126" i="8" s="1"/>
  <c r="L128" i="8"/>
  <c r="K128" i="8"/>
  <c r="K126" i="8" s="1"/>
  <c r="J128" i="8"/>
  <c r="I128" i="8"/>
  <c r="H128" i="8"/>
  <c r="R126" i="8"/>
  <c r="P126" i="8"/>
  <c r="N126" i="8"/>
  <c r="L126" i="8"/>
  <c r="J126" i="8"/>
  <c r="H126" i="8"/>
  <c r="G125" i="8"/>
  <c r="G124" i="8"/>
  <c r="G123" i="8"/>
  <c r="G122" i="8"/>
  <c r="G121" i="8"/>
  <c r="S120" i="8"/>
  <c r="R120" i="8"/>
  <c r="Q120" i="8"/>
  <c r="P120" i="8"/>
  <c r="P118" i="8" s="1"/>
  <c r="O120" i="8"/>
  <c r="N120" i="8"/>
  <c r="M120" i="8"/>
  <c r="M118" i="8" s="1"/>
  <c r="L120" i="8"/>
  <c r="L118" i="8" s="1"/>
  <c r="K120" i="8"/>
  <c r="J120" i="8"/>
  <c r="I120" i="8"/>
  <c r="I118" i="8" s="1"/>
  <c r="H120" i="8"/>
  <c r="S118" i="8"/>
  <c r="R118" i="8"/>
  <c r="Q118" i="8"/>
  <c r="O118" i="8"/>
  <c r="N118" i="8"/>
  <c r="K118" i="8"/>
  <c r="J118" i="8"/>
  <c r="G117" i="8"/>
  <c r="G116" i="8"/>
  <c r="G115" i="8"/>
  <c r="G114" i="8"/>
  <c r="G113" i="8"/>
  <c r="S112" i="8"/>
  <c r="R112" i="8"/>
  <c r="Q112" i="8"/>
  <c r="P112" i="8"/>
  <c r="P102" i="8" s="1"/>
  <c r="O112" i="8"/>
  <c r="N112" i="8"/>
  <c r="M112" i="8"/>
  <c r="L112" i="8"/>
  <c r="L102" i="8" s="1"/>
  <c r="K112" i="8"/>
  <c r="J112" i="8"/>
  <c r="I112" i="8"/>
  <c r="H112" i="8"/>
  <c r="G111" i="8"/>
  <c r="G109" i="8"/>
  <c r="G108" i="8"/>
  <c r="G107" i="8"/>
  <c r="G106" i="8"/>
  <c r="G105" i="8"/>
  <c r="S104" i="8"/>
  <c r="S102" i="8" s="1"/>
  <c r="R104" i="8"/>
  <c r="R102" i="8" s="1"/>
  <c r="Q104" i="8"/>
  <c r="P104" i="8"/>
  <c r="O104" i="8"/>
  <c r="N104" i="8"/>
  <c r="N102" i="8" s="1"/>
  <c r="M104" i="8"/>
  <c r="L104" i="8"/>
  <c r="K104" i="8"/>
  <c r="K102" i="8" s="1"/>
  <c r="J104" i="8"/>
  <c r="J102" i="8" s="1"/>
  <c r="I104" i="8"/>
  <c r="H104" i="8"/>
  <c r="G104" i="8"/>
  <c r="Q102" i="8"/>
  <c r="O102" i="8"/>
  <c r="M102" i="8"/>
  <c r="I102" i="8"/>
  <c r="G101" i="8"/>
  <c r="G100" i="8"/>
  <c r="G99" i="8"/>
  <c r="G97" i="8"/>
  <c r="G96" i="8"/>
  <c r="G95" i="8"/>
  <c r="G95" i="5" s="1"/>
  <c r="G94" i="8"/>
  <c r="G93" i="8"/>
  <c r="S92" i="8"/>
  <c r="R92" i="8"/>
  <c r="Q92" i="8"/>
  <c r="P92" i="8"/>
  <c r="P84" i="8" s="1"/>
  <c r="O92" i="8"/>
  <c r="N92" i="8"/>
  <c r="M92" i="8"/>
  <c r="L92" i="8"/>
  <c r="K92" i="8"/>
  <c r="J92" i="8"/>
  <c r="I92" i="8"/>
  <c r="H92" i="8"/>
  <c r="G91" i="8"/>
  <c r="G90" i="8"/>
  <c r="G89" i="8"/>
  <c r="G88" i="8"/>
  <c r="G87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Q84" i="8"/>
  <c r="M84" i="8"/>
  <c r="L84" i="8"/>
  <c r="I84" i="8"/>
  <c r="G84" i="8"/>
  <c r="G83" i="8"/>
  <c r="G82" i="8"/>
  <c r="G81" i="8"/>
  <c r="G80" i="8"/>
  <c r="G79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G77" i="8"/>
  <c r="G76" i="8"/>
  <c r="G75" i="8"/>
  <c r="G74" i="8"/>
  <c r="G74" i="5" s="1"/>
  <c r="G73" i="8"/>
  <c r="S72" i="8"/>
  <c r="R72" i="8"/>
  <c r="Q72" i="8"/>
  <c r="P72" i="8"/>
  <c r="O72" i="8"/>
  <c r="N72" i="8"/>
  <c r="M72" i="8"/>
  <c r="L72" i="8"/>
  <c r="K72" i="8"/>
  <c r="J72" i="8"/>
  <c r="I72" i="8"/>
  <c r="H72" i="8"/>
  <c r="G71" i="8"/>
  <c r="G70" i="8"/>
  <c r="G69" i="8"/>
  <c r="G68" i="8"/>
  <c r="G67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G65" i="8"/>
  <c r="G64" i="8"/>
  <c r="G63" i="8"/>
  <c r="G62" i="8"/>
  <c r="G61" i="8"/>
  <c r="S60" i="8"/>
  <c r="R60" i="8"/>
  <c r="Q60" i="8"/>
  <c r="P60" i="8"/>
  <c r="P52" i="8" s="1"/>
  <c r="P44" i="8" s="1"/>
  <c r="O60" i="8"/>
  <c r="N60" i="8"/>
  <c r="M60" i="8"/>
  <c r="L60" i="8"/>
  <c r="K60" i="8"/>
  <c r="J60" i="8"/>
  <c r="I60" i="8"/>
  <c r="G60" i="8" s="1"/>
  <c r="H60" i="8"/>
  <c r="G59" i="8"/>
  <c r="G58" i="8"/>
  <c r="G57" i="8"/>
  <c r="G56" i="8"/>
  <c r="G55" i="8"/>
  <c r="S54" i="8"/>
  <c r="S52" i="8" s="1"/>
  <c r="R54" i="8"/>
  <c r="Q54" i="8"/>
  <c r="P54" i="8"/>
  <c r="O54" i="8"/>
  <c r="N54" i="8"/>
  <c r="M54" i="8"/>
  <c r="L54" i="8"/>
  <c r="K54" i="8"/>
  <c r="K52" i="8" s="1"/>
  <c r="J54" i="8"/>
  <c r="I54" i="8"/>
  <c r="H54" i="8"/>
  <c r="G54" i="8"/>
  <c r="R52" i="8"/>
  <c r="O52" i="8"/>
  <c r="N52" i="8"/>
  <c r="L52" i="8"/>
  <c r="J52" i="8"/>
  <c r="H52" i="8"/>
  <c r="G51" i="8"/>
  <c r="G50" i="8"/>
  <c r="G49" i="8"/>
  <c r="G48" i="8"/>
  <c r="G47" i="8"/>
  <c r="S46" i="8"/>
  <c r="R46" i="8"/>
  <c r="Q46" i="8"/>
  <c r="P46" i="8"/>
  <c r="O46" i="8"/>
  <c r="N46" i="8"/>
  <c r="M46" i="8"/>
  <c r="L46" i="8"/>
  <c r="K46" i="8"/>
  <c r="J46" i="8"/>
  <c r="I46" i="8"/>
  <c r="H46" i="8"/>
  <c r="G41" i="8"/>
  <c r="G40" i="8"/>
  <c r="G39" i="8"/>
  <c r="G38" i="8"/>
  <c r="G37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G35" i="8"/>
  <c r="G34" i="8"/>
  <c r="G33" i="8"/>
  <c r="G32" i="8"/>
  <c r="G31" i="8"/>
  <c r="S30" i="8"/>
  <c r="R30" i="8"/>
  <c r="Q30" i="8"/>
  <c r="P30" i="8"/>
  <c r="O30" i="8"/>
  <c r="N30" i="8"/>
  <c r="M30" i="8"/>
  <c r="L30" i="8"/>
  <c r="K30" i="8"/>
  <c r="J30" i="8"/>
  <c r="I30" i="8"/>
  <c r="G30" i="8" s="1"/>
  <c r="H30" i="8"/>
  <c r="G29" i="8"/>
  <c r="G28" i="8"/>
  <c r="G27" i="8"/>
  <c r="G26" i="8"/>
  <c r="G25" i="8"/>
  <c r="S24" i="8"/>
  <c r="R24" i="8"/>
  <c r="Q24" i="8"/>
  <c r="Q23" i="8" s="1"/>
  <c r="P24" i="8"/>
  <c r="O24" i="8"/>
  <c r="O23" i="8" s="1"/>
  <c r="N24" i="8"/>
  <c r="M24" i="8"/>
  <c r="M23" i="8" s="1"/>
  <c r="M42" i="8" s="1"/>
  <c r="L24" i="8"/>
  <c r="K24" i="8"/>
  <c r="K23" i="8" s="1"/>
  <c r="J24" i="8"/>
  <c r="I24" i="8"/>
  <c r="I23" i="8" s="1"/>
  <c r="H24" i="8"/>
  <c r="G24" i="8"/>
  <c r="R23" i="8"/>
  <c r="P23" i="8"/>
  <c r="N23" i="8"/>
  <c r="L23" i="8"/>
  <c r="J23" i="8"/>
  <c r="H23" i="8"/>
  <c r="G19" i="8"/>
  <c r="G17" i="8"/>
  <c r="Q9" i="8"/>
  <c r="P7" i="8"/>
  <c r="R1" i="8"/>
  <c r="G221" i="7"/>
  <c r="G220" i="7"/>
  <c r="G219" i="7"/>
  <c r="G218" i="7"/>
  <c r="G217" i="7"/>
  <c r="G215" i="7"/>
  <c r="G214" i="7"/>
  <c r="G213" i="7"/>
  <c r="G212" i="7"/>
  <c r="G211" i="7"/>
  <c r="S210" i="7"/>
  <c r="R210" i="7"/>
  <c r="Q210" i="7"/>
  <c r="P210" i="7"/>
  <c r="O210" i="7"/>
  <c r="N210" i="7"/>
  <c r="M210" i="7"/>
  <c r="L210" i="7"/>
  <c r="K210" i="7"/>
  <c r="J210" i="7"/>
  <c r="I210" i="7"/>
  <c r="H210" i="7"/>
  <c r="G210" i="7"/>
  <c r="G209" i="7"/>
  <c r="G208" i="7"/>
  <c r="G207" i="7"/>
  <c r="G206" i="7"/>
  <c r="G205" i="7"/>
  <c r="S204" i="7"/>
  <c r="R204" i="7"/>
  <c r="Q204" i="7"/>
  <c r="P204" i="7"/>
  <c r="O204" i="7"/>
  <c r="N204" i="7"/>
  <c r="M204" i="7"/>
  <c r="L204" i="7"/>
  <c r="K204" i="7"/>
  <c r="J204" i="7"/>
  <c r="I204" i="7"/>
  <c r="G204" i="7" s="1"/>
  <c r="H204" i="7"/>
  <c r="G203" i="7"/>
  <c r="G202" i="7"/>
  <c r="G201" i="7"/>
  <c r="G200" i="7"/>
  <c r="G199" i="7"/>
  <c r="S198" i="7"/>
  <c r="R198" i="7"/>
  <c r="Q198" i="7"/>
  <c r="P198" i="7"/>
  <c r="O198" i="7"/>
  <c r="N198" i="7"/>
  <c r="M198" i="7"/>
  <c r="L198" i="7"/>
  <c r="K198" i="7"/>
  <c r="J198" i="7"/>
  <c r="I198" i="7"/>
  <c r="H198" i="7"/>
  <c r="G198" i="7"/>
  <c r="G197" i="7"/>
  <c r="G196" i="7"/>
  <c r="G195" i="7"/>
  <c r="G194" i="7"/>
  <c r="G193" i="7"/>
  <c r="S192" i="7"/>
  <c r="S190" i="7" s="1"/>
  <c r="R192" i="7"/>
  <c r="Q192" i="7"/>
  <c r="P192" i="7"/>
  <c r="O192" i="7"/>
  <c r="O190" i="7" s="1"/>
  <c r="N192" i="7"/>
  <c r="M192" i="7"/>
  <c r="L192" i="7"/>
  <c r="K192" i="7"/>
  <c r="K190" i="7" s="1"/>
  <c r="J192" i="7"/>
  <c r="I192" i="7"/>
  <c r="H192" i="7"/>
  <c r="G192" i="7" s="1"/>
  <c r="R190" i="7"/>
  <c r="P190" i="7"/>
  <c r="N190" i="7"/>
  <c r="L190" i="7"/>
  <c r="J190" i="7"/>
  <c r="H190" i="7"/>
  <c r="G189" i="7"/>
  <c r="G188" i="7"/>
  <c r="G187" i="7"/>
  <c r="G186" i="7"/>
  <c r="G185" i="7"/>
  <c r="S184" i="7"/>
  <c r="R184" i="7"/>
  <c r="Q184" i="7"/>
  <c r="P184" i="7"/>
  <c r="O184" i="7"/>
  <c r="N184" i="7"/>
  <c r="M184" i="7"/>
  <c r="L184" i="7"/>
  <c r="K184" i="7"/>
  <c r="J184" i="7"/>
  <c r="I184" i="7"/>
  <c r="H184" i="7"/>
  <c r="G184" i="7" s="1"/>
  <c r="G183" i="7"/>
  <c r="G182" i="7"/>
  <c r="G181" i="7"/>
  <c r="G180" i="7"/>
  <c r="G179" i="7"/>
  <c r="S178" i="7"/>
  <c r="R178" i="7"/>
  <c r="Q178" i="7"/>
  <c r="P178" i="7"/>
  <c r="O178" i="7"/>
  <c r="N178" i="7"/>
  <c r="M178" i="7"/>
  <c r="L178" i="7"/>
  <c r="K178" i="7"/>
  <c r="J178" i="7"/>
  <c r="I178" i="7"/>
  <c r="H178" i="7"/>
  <c r="G177" i="7"/>
  <c r="G176" i="7"/>
  <c r="G175" i="7"/>
  <c r="G174" i="7"/>
  <c r="G173" i="7"/>
  <c r="S172" i="7"/>
  <c r="R172" i="7"/>
  <c r="Q172" i="7"/>
  <c r="P172" i="7"/>
  <c r="O172" i="7"/>
  <c r="N172" i="7"/>
  <c r="M172" i="7"/>
  <c r="L172" i="7"/>
  <c r="K172" i="7"/>
  <c r="J172" i="7"/>
  <c r="I172" i="7"/>
  <c r="H172" i="7"/>
  <c r="G172" i="7" s="1"/>
  <c r="G171" i="7"/>
  <c r="G170" i="7"/>
  <c r="G169" i="7"/>
  <c r="G168" i="7"/>
  <c r="G167" i="7"/>
  <c r="S166" i="7"/>
  <c r="R166" i="7"/>
  <c r="Q166" i="7"/>
  <c r="P166" i="7"/>
  <c r="O166" i="7"/>
  <c r="N166" i="7"/>
  <c r="M166" i="7"/>
  <c r="L166" i="7"/>
  <c r="K166" i="7"/>
  <c r="J166" i="7"/>
  <c r="I166" i="7"/>
  <c r="H166" i="7"/>
  <c r="G166" i="7" s="1"/>
  <c r="G165" i="7"/>
  <c r="G164" i="7"/>
  <c r="G163" i="7"/>
  <c r="G162" i="7"/>
  <c r="G161" i="7"/>
  <c r="S160" i="7"/>
  <c r="R160" i="7"/>
  <c r="Q160" i="7"/>
  <c r="P160" i="7"/>
  <c r="O160" i="7"/>
  <c r="N160" i="7"/>
  <c r="M160" i="7"/>
  <c r="L160" i="7"/>
  <c r="K160" i="7"/>
  <c r="J160" i="7"/>
  <c r="I160" i="7"/>
  <c r="H160" i="7"/>
  <c r="G160" i="7" s="1"/>
  <c r="G159" i="7"/>
  <c r="G158" i="7"/>
  <c r="G157" i="7"/>
  <c r="G156" i="7"/>
  <c r="G155" i="7"/>
  <c r="S154" i="7"/>
  <c r="R154" i="7"/>
  <c r="Q154" i="7"/>
  <c r="P154" i="7"/>
  <c r="O154" i="7"/>
  <c r="N154" i="7"/>
  <c r="M154" i="7"/>
  <c r="L154" i="7"/>
  <c r="K154" i="7"/>
  <c r="J154" i="7"/>
  <c r="I154" i="7"/>
  <c r="H154" i="7"/>
  <c r="G153" i="7"/>
  <c r="G152" i="7"/>
  <c r="G151" i="7"/>
  <c r="G150" i="7"/>
  <c r="G149" i="7"/>
  <c r="S148" i="7"/>
  <c r="R148" i="7"/>
  <c r="Q148" i="7"/>
  <c r="P148" i="7"/>
  <c r="O148" i="7"/>
  <c r="N148" i="7"/>
  <c r="M148" i="7"/>
  <c r="L148" i="7"/>
  <c r="K148" i="7"/>
  <c r="J148" i="7"/>
  <c r="I148" i="7"/>
  <c r="H148" i="7"/>
  <c r="G148" i="7" s="1"/>
  <c r="G147" i="7"/>
  <c r="G146" i="7"/>
  <c r="G145" i="7"/>
  <c r="G144" i="7"/>
  <c r="G143" i="7"/>
  <c r="S142" i="7"/>
  <c r="R142" i="7"/>
  <c r="Q142" i="7"/>
  <c r="P142" i="7"/>
  <c r="P140" i="7" s="1"/>
  <c r="O142" i="7"/>
  <c r="N142" i="7"/>
  <c r="M142" i="7"/>
  <c r="L142" i="7"/>
  <c r="L140" i="7" s="1"/>
  <c r="K142" i="7"/>
  <c r="J142" i="7"/>
  <c r="I142" i="7"/>
  <c r="H142" i="7"/>
  <c r="G142" i="7" s="1"/>
  <c r="S140" i="7"/>
  <c r="Q140" i="7"/>
  <c r="O140" i="7"/>
  <c r="M140" i="7"/>
  <c r="K140" i="7"/>
  <c r="I140" i="7"/>
  <c r="G139" i="7"/>
  <c r="G138" i="7"/>
  <c r="G137" i="7"/>
  <c r="G136" i="7"/>
  <c r="G135" i="7"/>
  <c r="S134" i="7"/>
  <c r="R134" i="7"/>
  <c r="Q134" i="7"/>
  <c r="P134" i="7"/>
  <c r="O134" i="7"/>
  <c r="N134" i="7"/>
  <c r="M134" i="7"/>
  <c r="L134" i="7"/>
  <c r="K134" i="7"/>
  <c r="J134" i="7"/>
  <c r="I134" i="7"/>
  <c r="G134" i="7" s="1"/>
  <c r="H134" i="7"/>
  <c r="G133" i="7"/>
  <c r="G132" i="7"/>
  <c r="G131" i="7"/>
  <c r="G130" i="7"/>
  <c r="G129" i="7"/>
  <c r="S128" i="7"/>
  <c r="S126" i="7" s="1"/>
  <c r="R128" i="7"/>
  <c r="Q128" i="7"/>
  <c r="Q126" i="7" s="1"/>
  <c r="P128" i="7"/>
  <c r="O128" i="7"/>
  <c r="O126" i="7" s="1"/>
  <c r="N128" i="7"/>
  <c r="M128" i="7"/>
  <c r="M126" i="7" s="1"/>
  <c r="L128" i="7"/>
  <c r="K128" i="7"/>
  <c r="K126" i="7" s="1"/>
  <c r="J128" i="7"/>
  <c r="I128" i="7"/>
  <c r="I126" i="7" s="1"/>
  <c r="H128" i="7"/>
  <c r="G128" i="7"/>
  <c r="R126" i="7"/>
  <c r="P126" i="7"/>
  <c r="N126" i="7"/>
  <c r="L126" i="7"/>
  <c r="J126" i="7"/>
  <c r="H126" i="7"/>
  <c r="G126" i="7" s="1"/>
  <c r="G125" i="7"/>
  <c r="G124" i="7"/>
  <c r="G123" i="7"/>
  <c r="G122" i="7"/>
  <c r="G121" i="7"/>
  <c r="S120" i="7"/>
  <c r="R120" i="7"/>
  <c r="R118" i="7" s="1"/>
  <c r="Q120" i="7"/>
  <c r="P120" i="7"/>
  <c r="P118" i="7" s="1"/>
  <c r="O120" i="7"/>
  <c r="N120" i="7"/>
  <c r="N118" i="7" s="1"/>
  <c r="M120" i="7"/>
  <c r="L120" i="7"/>
  <c r="L118" i="7" s="1"/>
  <c r="K120" i="7"/>
  <c r="J120" i="7"/>
  <c r="J118" i="7" s="1"/>
  <c r="I120" i="7"/>
  <c r="H120" i="7"/>
  <c r="S118" i="7"/>
  <c r="Q118" i="7"/>
  <c r="O118" i="7"/>
  <c r="M118" i="7"/>
  <c r="K118" i="7"/>
  <c r="I118" i="7"/>
  <c r="G117" i="7"/>
  <c r="G116" i="7"/>
  <c r="G115" i="7"/>
  <c r="G114" i="7"/>
  <c r="G113" i="7"/>
  <c r="S112" i="7"/>
  <c r="R112" i="7"/>
  <c r="Q112" i="7"/>
  <c r="Q102" i="7" s="1"/>
  <c r="P112" i="7"/>
  <c r="O112" i="7"/>
  <c r="N112" i="7"/>
  <c r="M112" i="7"/>
  <c r="M102" i="7" s="1"/>
  <c r="L112" i="7"/>
  <c r="K112" i="7"/>
  <c r="J112" i="7"/>
  <c r="I112" i="7"/>
  <c r="H112" i="7"/>
  <c r="G111" i="7"/>
  <c r="G109" i="7"/>
  <c r="G108" i="7"/>
  <c r="G107" i="7"/>
  <c r="G106" i="7"/>
  <c r="G105" i="7"/>
  <c r="S104" i="7"/>
  <c r="R104" i="7"/>
  <c r="R102" i="7" s="1"/>
  <c r="Q104" i="7"/>
  <c r="P104" i="7"/>
  <c r="P102" i="7" s="1"/>
  <c r="O104" i="7"/>
  <c r="N104" i="7"/>
  <c r="N102" i="7" s="1"/>
  <c r="M104" i="7"/>
  <c r="L104" i="7"/>
  <c r="L102" i="7" s="1"/>
  <c r="K104" i="7"/>
  <c r="J104" i="7"/>
  <c r="J102" i="7" s="1"/>
  <c r="I104" i="7"/>
  <c r="H104" i="7"/>
  <c r="S102" i="7"/>
  <c r="O102" i="7"/>
  <c r="K102" i="7"/>
  <c r="G101" i="7"/>
  <c r="G100" i="7"/>
  <c r="G99" i="7"/>
  <c r="G97" i="7"/>
  <c r="G96" i="7"/>
  <c r="G95" i="7"/>
  <c r="G94" i="7"/>
  <c r="G93" i="7"/>
  <c r="S92" i="7"/>
  <c r="R92" i="7"/>
  <c r="Q92" i="7"/>
  <c r="P92" i="7"/>
  <c r="O92" i="7"/>
  <c r="N92" i="7"/>
  <c r="M92" i="7"/>
  <c r="L92" i="7"/>
  <c r="K92" i="7"/>
  <c r="J92" i="7"/>
  <c r="I92" i="7"/>
  <c r="H92" i="7"/>
  <c r="G91" i="7"/>
  <c r="G90" i="7"/>
  <c r="G89" i="7"/>
  <c r="G88" i="7"/>
  <c r="G87" i="7"/>
  <c r="S86" i="7"/>
  <c r="R86" i="7"/>
  <c r="R84" i="7" s="1"/>
  <c r="R44" i="7" s="1"/>
  <c r="Q86" i="7"/>
  <c r="P86" i="7"/>
  <c r="P84" i="7" s="1"/>
  <c r="O86" i="7"/>
  <c r="N86" i="7"/>
  <c r="N84" i="7" s="1"/>
  <c r="N44" i="7" s="1"/>
  <c r="M86" i="7"/>
  <c r="L86" i="7"/>
  <c r="L84" i="7" s="1"/>
  <c r="K86" i="7"/>
  <c r="J86" i="7"/>
  <c r="J84" i="7" s="1"/>
  <c r="J44" i="7" s="1"/>
  <c r="I86" i="7"/>
  <c r="H86" i="7"/>
  <c r="S84" i="7"/>
  <c r="Q84" i="7"/>
  <c r="O84" i="7"/>
  <c r="M84" i="7"/>
  <c r="K84" i="7"/>
  <c r="I84" i="7"/>
  <c r="G84" i="7"/>
  <c r="G83" i="7"/>
  <c r="G82" i="7"/>
  <c r="G81" i="7"/>
  <c r="G80" i="7"/>
  <c r="G79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G77" i="7"/>
  <c r="G76" i="7"/>
  <c r="G75" i="7"/>
  <c r="G74" i="7"/>
  <c r="G73" i="7"/>
  <c r="S72" i="7"/>
  <c r="R72" i="7"/>
  <c r="Q72" i="7"/>
  <c r="P72" i="7"/>
  <c r="O72" i="7"/>
  <c r="N72" i="7"/>
  <c r="M72" i="7"/>
  <c r="L72" i="7"/>
  <c r="K72" i="7"/>
  <c r="J72" i="7"/>
  <c r="I72" i="7"/>
  <c r="G72" i="7" s="1"/>
  <c r="H72" i="7"/>
  <c r="G71" i="7"/>
  <c r="G70" i="7"/>
  <c r="G69" i="7"/>
  <c r="G68" i="7"/>
  <c r="G67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G65" i="7"/>
  <c r="G64" i="7"/>
  <c r="G63" i="7"/>
  <c r="G62" i="7"/>
  <c r="G61" i="7"/>
  <c r="S60" i="7"/>
  <c r="R60" i="7"/>
  <c r="Q60" i="7"/>
  <c r="P60" i="7"/>
  <c r="O60" i="7"/>
  <c r="N60" i="7"/>
  <c r="M60" i="7"/>
  <c r="L60" i="7"/>
  <c r="K60" i="7"/>
  <c r="J60" i="7"/>
  <c r="I60" i="7"/>
  <c r="G60" i="7" s="1"/>
  <c r="H60" i="7"/>
  <c r="G59" i="7"/>
  <c r="G58" i="7"/>
  <c r="G57" i="7"/>
  <c r="G56" i="7"/>
  <c r="G55" i="7"/>
  <c r="S54" i="7"/>
  <c r="R54" i="7"/>
  <c r="Q54" i="7"/>
  <c r="Q52" i="7" s="1"/>
  <c r="P54" i="7"/>
  <c r="O54" i="7"/>
  <c r="N54" i="7"/>
  <c r="M54" i="7"/>
  <c r="M52" i="7" s="1"/>
  <c r="L54" i="7"/>
  <c r="K54" i="7"/>
  <c r="J54" i="7"/>
  <c r="I54" i="7"/>
  <c r="I52" i="7" s="1"/>
  <c r="H54" i="7"/>
  <c r="G54" i="7"/>
  <c r="R52" i="7"/>
  <c r="P52" i="7"/>
  <c r="P44" i="7" s="1"/>
  <c r="N52" i="7"/>
  <c r="L52" i="7"/>
  <c r="J52" i="7"/>
  <c r="H52" i="7"/>
  <c r="G51" i="7"/>
  <c r="G50" i="7"/>
  <c r="G49" i="7"/>
  <c r="G48" i="7"/>
  <c r="G47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 s="1"/>
  <c r="G41" i="7"/>
  <c r="G40" i="7"/>
  <c r="G39" i="7"/>
  <c r="G38" i="7"/>
  <c r="G37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 s="1"/>
  <c r="G35" i="7"/>
  <c r="G34" i="7"/>
  <c r="G33" i="7"/>
  <c r="G32" i="7"/>
  <c r="G31" i="7"/>
  <c r="S30" i="7"/>
  <c r="R30" i="7"/>
  <c r="Q30" i="7"/>
  <c r="P30" i="7"/>
  <c r="O30" i="7"/>
  <c r="N30" i="7"/>
  <c r="M30" i="7"/>
  <c r="L30" i="7"/>
  <c r="K30" i="7"/>
  <c r="J30" i="7"/>
  <c r="I30" i="7"/>
  <c r="H30" i="7"/>
  <c r="G29" i="7"/>
  <c r="G28" i="7"/>
  <c r="G27" i="7"/>
  <c r="G26" i="7"/>
  <c r="G25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R23" i="7"/>
  <c r="P23" i="7"/>
  <c r="N23" i="7"/>
  <c r="L23" i="7"/>
  <c r="J23" i="7"/>
  <c r="G19" i="7"/>
  <c r="G17" i="7"/>
  <c r="Q9" i="7"/>
  <c r="P7" i="7"/>
  <c r="Q1" i="7"/>
  <c r="G221" i="6"/>
  <c r="G221" i="5" s="1"/>
  <c r="H236" i="4" s="1"/>
  <c r="G220" i="6"/>
  <c r="G220" i="5" s="1"/>
  <c r="H235" i="4" s="1"/>
  <c r="G235" i="4" s="1"/>
  <c r="F235" i="4" s="1"/>
  <c r="G219" i="6"/>
  <c r="G219" i="5" s="1"/>
  <c r="H234" i="4" s="1"/>
  <c r="G218" i="6"/>
  <c r="M212" i="2" s="1"/>
  <c r="S212" i="2" s="1"/>
  <c r="G217" i="6"/>
  <c r="G217" i="5" s="1"/>
  <c r="H232" i="4" s="1"/>
  <c r="G215" i="6"/>
  <c r="G214" i="6"/>
  <c r="G214" i="5" s="1"/>
  <c r="H229" i="4" s="1"/>
  <c r="G213" i="6"/>
  <c r="G212" i="6"/>
  <c r="G212" i="5" s="1"/>
  <c r="G211" i="6"/>
  <c r="S210" i="6"/>
  <c r="S210" i="5" s="1"/>
  <c r="R210" i="6"/>
  <c r="Q210" i="6"/>
  <c r="Q210" i="5" s="1"/>
  <c r="P210" i="6"/>
  <c r="P210" i="5" s="1"/>
  <c r="O210" i="6"/>
  <c r="O210" i="5" s="1"/>
  <c r="N210" i="6"/>
  <c r="M210" i="6"/>
  <c r="M210" i="5" s="1"/>
  <c r="L210" i="6"/>
  <c r="L210" i="5" s="1"/>
  <c r="K210" i="6"/>
  <c r="K210" i="5" s="1"/>
  <c r="J210" i="6"/>
  <c r="I210" i="6"/>
  <c r="I210" i="5" s="1"/>
  <c r="H210" i="6"/>
  <c r="H210" i="5" s="1"/>
  <c r="G209" i="6"/>
  <c r="G208" i="6"/>
  <c r="G208" i="5" s="1"/>
  <c r="G207" i="6"/>
  <c r="G206" i="6"/>
  <c r="G206" i="5" s="1"/>
  <c r="G205" i="6"/>
  <c r="S204" i="6"/>
  <c r="S204" i="5" s="1"/>
  <c r="R204" i="6"/>
  <c r="Q204" i="6"/>
  <c r="Q204" i="5" s="1"/>
  <c r="P204" i="6"/>
  <c r="O204" i="6"/>
  <c r="O204" i="5" s="1"/>
  <c r="N204" i="6"/>
  <c r="M204" i="6"/>
  <c r="M204" i="5" s="1"/>
  <c r="L204" i="6"/>
  <c r="K204" i="6"/>
  <c r="K204" i="5" s="1"/>
  <c r="J204" i="6"/>
  <c r="I204" i="6"/>
  <c r="I204" i="5" s="1"/>
  <c r="H204" i="6"/>
  <c r="G204" i="6" s="1"/>
  <c r="G204" i="5" s="1"/>
  <c r="G203" i="6"/>
  <c r="G202" i="6"/>
  <c r="G202" i="5" s="1"/>
  <c r="G201" i="6"/>
  <c r="G200" i="6"/>
  <c r="G200" i="5" s="1"/>
  <c r="G199" i="6"/>
  <c r="S198" i="6"/>
  <c r="S198" i="5" s="1"/>
  <c r="R198" i="6"/>
  <c r="Q198" i="6"/>
  <c r="Q198" i="5" s="1"/>
  <c r="P198" i="6"/>
  <c r="O198" i="6"/>
  <c r="O198" i="5" s="1"/>
  <c r="N198" i="6"/>
  <c r="M198" i="6"/>
  <c r="M198" i="5" s="1"/>
  <c r="L198" i="6"/>
  <c r="K198" i="6"/>
  <c r="K198" i="5" s="1"/>
  <c r="J198" i="6"/>
  <c r="I198" i="6"/>
  <c r="I198" i="5" s="1"/>
  <c r="H198" i="6"/>
  <c r="G198" i="6"/>
  <c r="G198" i="5" s="1"/>
  <c r="G197" i="6"/>
  <c r="G196" i="6"/>
  <c r="G196" i="5" s="1"/>
  <c r="H211" i="4" s="1"/>
  <c r="G195" i="6"/>
  <c r="G194" i="6"/>
  <c r="G194" i="5" s="1"/>
  <c r="G193" i="6"/>
  <c r="S192" i="6"/>
  <c r="R192" i="6"/>
  <c r="R190" i="6" s="1"/>
  <c r="R190" i="5" s="1"/>
  <c r="Q192" i="6"/>
  <c r="P192" i="6"/>
  <c r="O192" i="6"/>
  <c r="N192" i="6"/>
  <c r="N192" i="5" s="1"/>
  <c r="M192" i="6"/>
  <c r="L192" i="6"/>
  <c r="K192" i="6"/>
  <c r="J192" i="6"/>
  <c r="J190" i="6" s="1"/>
  <c r="I192" i="6"/>
  <c r="H192" i="6"/>
  <c r="H192" i="5" s="1"/>
  <c r="G189" i="6"/>
  <c r="G189" i="5" s="1"/>
  <c r="G188" i="6"/>
  <c r="M182" i="2" s="1"/>
  <c r="G187" i="6"/>
  <c r="G187" i="5" s="1"/>
  <c r="G186" i="6"/>
  <c r="G185" i="6"/>
  <c r="G185" i="5" s="1"/>
  <c r="S184" i="6"/>
  <c r="R184" i="6"/>
  <c r="R184" i="5" s="1"/>
  <c r="Q184" i="6"/>
  <c r="P184" i="6"/>
  <c r="P184" i="5" s="1"/>
  <c r="O184" i="6"/>
  <c r="N184" i="6"/>
  <c r="N184" i="5" s="1"/>
  <c r="M184" i="6"/>
  <c r="L184" i="6"/>
  <c r="L184" i="5" s="1"/>
  <c r="K184" i="6"/>
  <c r="J184" i="6"/>
  <c r="J184" i="5" s="1"/>
  <c r="I184" i="6"/>
  <c r="H184" i="6"/>
  <c r="G183" i="6"/>
  <c r="G183" i="5" s="1"/>
  <c r="G182" i="6"/>
  <c r="M176" i="2" s="1"/>
  <c r="G181" i="6"/>
  <c r="G181" i="5" s="1"/>
  <c r="G180" i="6"/>
  <c r="G179" i="6"/>
  <c r="G179" i="5" s="1"/>
  <c r="S178" i="6"/>
  <c r="R178" i="6"/>
  <c r="R178" i="5" s="1"/>
  <c r="Q178" i="6"/>
  <c r="P178" i="6"/>
  <c r="P178" i="5" s="1"/>
  <c r="O178" i="6"/>
  <c r="N178" i="6"/>
  <c r="N178" i="5" s="1"/>
  <c r="M178" i="6"/>
  <c r="M140" i="6" s="1"/>
  <c r="M140" i="5" s="1"/>
  <c r="L178" i="6"/>
  <c r="L178" i="5" s="1"/>
  <c r="K178" i="6"/>
  <c r="J178" i="6"/>
  <c r="J178" i="5" s="1"/>
  <c r="I178" i="6"/>
  <c r="I140" i="6" s="1"/>
  <c r="I140" i="5" s="1"/>
  <c r="H178" i="6"/>
  <c r="G177" i="6"/>
  <c r="G177" i="5" s="1"/>
  <c r="G176" i="6"/>
  <c r="G175" i="6"/>
  <c r="G175" i="5" s="1"/>
  <c r="G174" i="6"/>
  <c r="G173" i="6"/>
  <c r="G173" i="5" s="1"/>
  <c r="S172" i="6"/>
  <c r="R172" i="6"/>
  <c r="R172" i="5" s="1"/>
  <c r="Q172" i="6"/>
  <c r="P172" i="6"/>
  <c r="P172" i="5" s="1"/>
  <c r="O172" i="6"/>
  <c r="N172" i="6"/>
  <c r="N172" i="5" s="1"/>
  <c r="M172" i="6"/>
  <c r="L172" i="6"/>
  <c r="L172" i="5" s="1"/>
  <c r="K172" i="6"/>
  <c r="J172" i="6"/>
  <c r="J172" i="5" s="1"/>
  <c r="I172" i="6"/>
  <c r="H172" i="6"/>
  <c r="G171" i="6"/>
  <c r="G171" i="5" s="1"/>
  <c r="G170" i="6"/>
  <c r="G169" i="6"/>
  <c r="G168" i="6"/>
  <c r="G167" i="6"/>
  <c r="G167" i="5" s="1"/>
  <c r="S166" i="6"/>
  <c r="R166" i="6"/>
  <c r="R166" i="5" s="1"/>
  <c r="Q166" i="6"/>
  <c r="P166" i="6"/>
  <c r="P166" i="5" s="1"/>
  <c r="O166" i="6"/>
  <c r="N166" i="6"/>
  <c r="N166" i="5" s="1"/>
  <c r="M166" i="6"/>
  <c r="L166" i="6"/>
  <c r="L166" i="5" s="1"/>
  <c r="K166" i="6"/>
  <c r="J166" i="6"/>
  <c r="J166" i="5" s="1"/>
  <c r="I166" i="6"/>
  <c r="H166" i="6"/>
  <c r="G165" i="6"/>
  <c r="G165" i="5" s="1"/>
  <c r="G164" i="6"/>
  <c r="G163" i="6"/>
  <c r="G163" i="5" s="1"/>
  <c r="G162" i="6"/>
  <c r="G161" i="6"/>
  <c r="G161" i="5" s="1"/>
  <c r="S160" i="6"/>
  <c r="R160" i="6"/>
  <c r="R160" i="5" s="1"/>
  <c r="Q160" i="6"/>
  <c r="P160" i="6"/>
  <c r="O160" i="6"/>
  <c r="N160" i="6"/>
  <c r="N160" i="5" s="1"/>
  <c r="M160" i="6"/>
  <c r="L160" i="6"/>
  <c r="K160" i="6"/>
  <c r="J160" i="6"/>
  <c r="J160" i="5" s="1"/>
  <c r="I160" i="6"/>
  <c r="H160" i="6"/>
  <c r="G160" i="6" s="1"/>
  <c r="G159" i="6"/>
  <c r="G159" i="5" s="1"/>
  <c r="G158" i="6"/>
  <c r="G157" i="6"/>
  <c r="G156" i="6"/>
  <c r="G155" i="6"/>
  <c r="G155" i="5" s="1"/>
  <c r="S154" i="6"/>
  <c r="R154" i="6"/>
  <c r="Q154" i="6"/>
  <c r="P154" i="6"/>
  <c r="P154" i="5" s="1"/>
  <c r="O154" i="6"/>
  <c r="N154" i="6"/>
  <c r="M154" i="6"/>
  <c r="L154" i="6"/>
  <c r="L154" i="5" s="1"/>
  <c r="K154" i="6"/>
  <c r="J154" i="6"/>
  <c r="I154" i="6"/>
  <c r="H154" i="6"/>
  <c r="G154" i="6" s="1"/>
  <c r="G153" i="6"/>
  <c r="G152" i="6"/>
  <c r="G151" i="6"/>
  <c r="G151" i="5" s="1"/>
  <c r="G150" i="6"/>
  <c r="G149" i="6"/>
  <c r="S148" i="6"/>
  <c r="R148" i="6"/>
  <c r="R148" i="5" s="1"/>
  <c r="Q148" i="6"/>
  <c r="P148" i="6"/>
  <c r="O148" i="6"/>
  <c r="N148" i="6"/>
  <c r="N148" i="5" s="1"/>
  <c r="M148" i="6"/>
  <c r="L148" i="6"/>
  <c r="K148" i="6"/>
  <c r="J148" i="6"/>
  <c r="J148" i="5" s="1"/>
  <c r="I148" i="6"/>
  <c r="H148" i="6"/>
  <c r="G148" i="6" s="1"/>
  <c r="G147" i="6"/>
  <c r="G147" i="5" s="1"/>
  <c r="G146" i="6"/>
  <c r="G145" i="6"/>
  <c r="G144" i="6"/>
  <c r="G143" i="6"/>
  <c r="G143" i="5" s="1"/>
  <c r="S142" i="6"/>
  <c r="R142" i="6"/>
  <c r="Q142" i="6"/>
  <c r="P142" i="6"/>
  <c r="O142" i="6"/>
  <c r="N142" i="6"/>
  <c r="M142" i="6"/>
  <c r="L142" i="6"/>
  <c r="K142" i="6"/>
  <c r="J142" i="6"/>
  <c r="I142" i="6"/>
  <c r="H142" i="6"/>
  <c r="S140" i="6"/>
  <c r="Q140" i="6"/>
  <c r="Q140" i="5" s="1"/>
  <c r="O140" i="6"/>
  <c r="K140" i="6"/>
  <c r="G139" i="6"/>
  <c r="G138" i="6"/>
  <c r="G138" i="5" s="1"/>
  <c r="G137" i="6"/>
  <c r="G136" i="6"/>
  <c r="G135" i="6"/>
  <c r="S134" i="6"/>
  <c r="S134" i="5" s="1"/>
  <c r="R134" i="6"/>
  <c r="Q134" i="6"/>
  <c r="P134" i="6"/>
  <c r="O134" i="6"/>
  <c r="O134" i="5" s="1"/>
  <c r="N134" i="6"/>
  <c r="M134" i="6"/>
  <c r="L134" i="6"/>
  <c r="K134" i="6"/>
  <c r="K134" i="5" s="1"/>
  <c r="J134" i="6"/>
  <c r="I134" i="6"/>
  <c r="G134" i="6" s="1"/>
  <c r="G134" i="5" s="1"/>
  <c r="H134" i="6"/>
  <c r="G133" i="6"/>
  <c r="G132" i="6"/>
  <c r="M132" i="2" s="1"/>
  <c r="S132" i="2" s="1"/>
  <c r="G131" i="6"/>
  <c r="G130" i="6"/>
  <c r="G130" i="5" s="1"/>
  <c r="G129" i="6"/>
  <c r="S128" i="6"/>
  <c r="R128" i="6"/>
  <c r="R128" i="5" s="1"/>
  <c r="Q128" i="6"/>
  <c r="Q126" i="6" s="1"/>
  <c r="P128" i="6"/>
  <c r="P126" i="6" s="1"/>
  <c r="P126" i="5" s="1"/>
  <c r="O128" i="6"/>
  <c r="N128" i="6"/>
  <c r="N126" i="6" s="1"/>
  <c r="N126" i="5" s="1"/>
  <c r="M128" i="6"/>
  <c r="M126" i="6" s="1"/>
  <c r="L128" i="6"/>
  <c r="K128" i="6"/>
  <c r="J128" i="6"/>
  <c r="J128" i="5" s="1"/>
  <c r="I128" i="6"/>
  <c r="I126" i="6" s="1"/>
  <c r="H128" i="6"/>
  <c r="H126" i="6" s="1"/>
  <c r="H126" i="5" s="1"/>
  <c r="R126" i="6"/>
  <c r="L126" i="6"/>
  <c r="L126" i="5" s="1"/>
  <c r="J126" i="6"/>
  <c r="J126" i="5" s="1"/>
  <c r="G125" i="6"/>
  <c r="G125" i="5" s="1"/>
  <c r="G124" i="6"/>
  <c r="G123" i="6"/>
  <c r="G122" i="6"/>
  <c r="G121" i="6"/>
  <c r="G121" i="5" s="1"/>
  <c r="S120" i="6"/>
  <c r="R120" i="6"/>
  <c r="R118" i="6" s="1"/>
  <c r="Q120" i="6"/>
  <c r="P120" i="6"/>
  <c r="P118" i="6" s="1"/>
  <c r="O120" i="6"/>
  <c r="N120" i="6"/>
  <c r="N118" i="6" s="1"/>
  <c r="M120" i="6"/>
  <c r="L120" i="6"/>
  <c r="L118" i="6" s="1"/>
  <c r="K120" i="6"/>
  <c r="J120" i="6"/>
  <c r="J118" i="6" s="1"/>
  <c r="I120" i="6"/>
  <c r="H120" i="6"/>
  <c r="G120" i="6" s="1"/>
  <c r="S118" i="6"/>
  <c r="Q118" i="6"/>
  <c r="Q118" i="5" s="1"/>
  <c r="O118" i="6"/>
  <c r="M118" i="6"/>
  <c r="M118" i="5" s="1"/>
  <c r="K118" i="6"/>
  <c r="K118" i="5" s="1"/>
  <c r="I118" i="6"/>
  <c r="I118" i="5" s="1"/>
  <c r="G117" i="6"/>
  <c r="G116" i="6"/>
  <c r="G116" i="5" s="1"/>
  <c r="H131" i="4" s="1"/>
  <c r="G115" i="6"/>
  <c r="G114" i="6"/>
  <c r="G113" i="6"/>
  <c r="S112" i="6"/>
  <c r="S112" i="5" s="1"/>
  <c r="R112" i="6"/>
  <c r="R112" i="5" s="1"/>
  <c r="Q112" i="6"/>
  <c r="P112" i="6"/>
  <c r="P112" i="5" s="1"/>
  <c r="O112" i="6"/>
  <c r="O112" i="5" s="1"/>
  <c r="N112" i="6"/>
  <c r="N112" i="5" s="1"/>
  <c r="M112" i="6"/>
  <c r="M102" i="6" s="1"/>
  <c r="M102" i="5" s="1"/>
  <c r="L112" i="6"/>
  <c r="L112" i="5" s="1"/>
  <c r="K112" i="6"/>
  <c r="K112" i="5" s="1"/>
  <c r="J112" i="6"/>
  <c r="J112" i="5" s="1"/>
  <c r="I112" i="6"/>
  <c r="I102" i="6" s="1"/>
  <c r="I102" i="5" s="1"/>
  <c r="H112" i="6"/>
  <c r="H112" i="5" s="1"/>
  <c r="G111" i="6"/>
  <c r="G109" i="6"/>
  <c r="G108" i="6"/>
  <c r="G107" i="6"/>
  <c r="G107" i="5" s="1"/>
  <c r="G106" i="6"/>
  <c r="G105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Q102" i="6"/>
  <c r="Q102" i="5" s="1"/>
  <c r="G101" i="6"/>
  <c r="G100" i="6"/>
  <c r="G100" i="5" s="1"/>
  <c r="H115" i="4" s="1"/>
  <c r="G115" i="4" s="1"/>
  <c r="F115" i="4" s="1"/>
  <c r="G99" i="6"/>
  <c r="G99" i="5" s="1"/>
  <c r="H114" i="4" s="1"/>
  <c r="G114" i="4" s="1"/>
  <c r="F114" i="4" s="1"/>
  <c r="G97" i="6"/>
  <c r="G97" i="5" s="1"/>
  <c r="G96" i="6"/>
  <c r="G96" i="5" s="1"/>
  <c r="H111" i="4" s="1"/>
  <c r="G95" i="6"/>
  <c r="G94" i="6"/>
  <c r="G93" i="6"/>
  <c r="G93" i="5" s="1"/>
  <c r="S92" i="6"/>
  <c r="S92" i="5" s="1"/>
  <c r="R92" i="6"/>
  <c r="Q92" i="6"/>
  <c r="Q84" i="6" s="1"/>
  <c r="Q84" i="5" s="1"/>
  <c r="P92" i="6"/>
  <c r="P92" i="5" s="1"/>
  <c r="O92" i="6"/>
  <c r="O84" i="6" s="1"/>
  <c r="N92" i="6"/>
  <c r="M92" i="6"/>
  <c r="M92" i="5" s="1"/>
  <c r="L92" i="6"/>
  <c r="L92" i="5" s="1"/>
  <c r="K92" i="6"/>
  <c r="K92" i="5" s="1"/>
  <c r="J92" i="6"/>
  <c r="J92" i="5" s="1"/>
  <c r="I92" i="6"/>
  <c r="I92" i="5" s="1"/>
  <c r="H92" i="6"/>
  <c r="G91" i="6"/>
  <c r="G91" i="5" s="1"/>
  <c r="G90" i="6"/>
  <c r="G89" i="6"/>
  <c r="G89" i="5" s="1"/>
  <c r="G88" i="6"/>
  <c r="G87" i="6"/>
  <c r="G87" i="5" s="1"/>
  <c r="S86" i="6"/>
  <c r="R86" i="6"/>
  <c r="Q86" i="6"/>
  <c r="P86" i="6"/>
  <c r="O86" i="6"/>
  <c r="N86" i="6"/>
  <c r="M86" i="6"/>
  <c r="L86" i="6"/>
  <c r="L84" i="6" s="1"/>
  <c r="L84" i="5" s="1"/>
  <c r="K86" i="6"/>
  <c r="J86" i="6"/>
  <c r="I86" i="6"/>
  <c r="H86" i="6"/>
  <c r="G84" i="6"/>
  <c r="G84" i="5" s="1"/>
  <c r="G83" i="6"/>
  <c r="G82" i="6"/>
  <c r="M84" i="2" s="1"/>
  <c r="M80" i="2" s="1"/>
  <c r="G81" i="6"/>
  <c r="G80" i="6"/>
  <c r="G80" i="5" s="1"/>
  <c r="G79" i="6"/>
  <c r="S78" i="6"/>
  <c r="R78" i="6"/>
  <c r="R78" i="5" s="1"/>
  <c r="Q78" i="6"/>
  <c r="Q78" i="5" s="1"/>
  <c r="P78" i="6"/>
  <c r="O78" i="6"/>
  <c r="N78" i="6"/>
  <c r="N78" i="5" s="1"/>
  <c r="M78" i="6"/>
  <c r="M78" i="5" s="1"/>
  <c r="L78" i="6"/>
  <c r="K78" i="6"/>
  <c r="J78" i="6"/>
  <c r="I78" i="6"/>
  <c r="I78" i="5" s="1"/>
  <c r="H78" i="6"/>
  <c r="G77" i="6"/>
  <c r="G76" i="6"/>
  <c r="G76" i="5" s="1"/>
  <c r="H91" i="4" s="1"/>
  <c r="G75" i="6"/>
  <c r="G74" i="6"/>
  <c r="G73" i="6"/>
  <c r="S72" i="6"/>
  <c r="S72" i="5" s="1"/>
  <c r="R72" i="6"/>
  <c r="Q72" i="6"/>
  <c r="P72" i="6"/>
  <c r="P72" i="5" s="1"/>
  <c r="O72" i="6"/>
  <c r="O72" i="5" s="1"/>
  <c r="N72" i="6"/>
  <c r="N72" i="5" s="1"/>
  <c r="M72" i="6"/>
  <c r="L72" i="6"/>
  <c r="L72" i="5" s="1"/>
  <c r="K72" i="6"/>
  <c r="K72" i="5" s="1"/>
  <c r="J72" i="6"/>
  <c r="J72" i="5" s="1"/>
  <c r="I72" i="6"/>
  <c r="H72" i="6"/>
  <c r="H72" i="5" s="1"/>
  <c r="G71" i="6"/>
  <c r="G70" i="6"/>
  <c r="G70" i="5" s="1"/>
  <c r="G69" i="6"/>
  <c r="G68" i="6"/>
  <c r="G68" i="5" s="1"/>
  <c r="G67" i="6"/>
  <c r="S66" i="6"/>
  <c r="S66" i="5" s="1"/>
  <c r="R66" i="6"/>
  <c r="Q66" i="6"/>
  <c r="Q66" i="5" s="1"/>
  <c r="P66" i="6"/>
  <c r="O66" i="6"/>
  <c r="O66" i="5" s="1"/>
  <c r="N66" i="6"/>
  <c r="M66" i="6"/>
  <c r="M66" i="5" s="1"/>
  <c r="L66" i="6"/>
  <c r="K66" i="6"/>
  <c r="K66" i="5" s="1"/>
  <c r="J66" i="6"/>
  <c r="I66" i="6"/>
  <c r="I66" i="5" s="1"/>
  <c r="H66" i="6"/>
  <c r="G66" i="6"/>
  <c r="G66" i="5" s="1"/>
  <c r="G65" i="6"/>
  <c r="G64" i="6"/>
  <c r="G64" i="5" s="1"/>
  <c r="H79" i="4" s="1"/>
  <c r="G63" i="6"/>
  <c r="G62" i="6"/>
  <c r="G62" i="5" s="1"/>
  <c r="G61" i="6"/>
  <c r="S60" i="6"/>
  <c r="S60" i="5" s="1"/>
  <c r="R60" i="6"/>
  <c r="Q60" i="6"/>
  <c r="Q60" i="5" s="1"/>
  <c r="P60" i="6"/>
  <c r="O60" i="6"/>
  <c r="O60" i="5" s="1"/>
  <c r="N60" i="6"/>
  <c r="M60" i="6"/>
  <c r="M60" i="5" s="1"/>
  <c r="L60" i="6"/>
  <c r="K60" i="6"/>
  <c r="K60" i="5" s="1"/>
  <c r="J60" i="6"/>
  <c r="I60" i="6"/>
  <c r="H60" i="6"/>
  <c r="G59" i="6"/>
  <c r="G58" i="6"/>
  <c r="G57" i="6"/>
  <c r="G56" i="6"/>
  <c r="G56" i="5" s="1"/>
  <c r="G55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R52" i="6"/>
  <c r="R52" i="5" s="1"/>
  <c r="P52" i="6"/>
  <c r="N52" i="6"/>
  <c r="N52" i="5" s="1"/>
  <c r="L52" i="6"/>
  <c r="J52" i="6"/>
  <c r="J52" i="5" s="1"/>
  <c r="H52" i="6"/>
  <c r="G51" i="6"/>
  <c r="G51" i="5" s="1"/>
  <c r="G50" i="6"/>
  <c r="G50" i="5" s="1"/>
  <c r="H65" i="4" s="1"/>
  <c r="G49" i="6"/>
  <c r="G49" i="5" s="1"/>
  <c r="G48" i="6"/>
  <c r="G47" i="6"/>
  <c r="G47" i="5" s="1"/>
  <c r="S46" i="6"/>
  <c r="S46" i="5" s="1"/>
  <c r="R46" i="6"/>
  <c r="R46" i="5" s="1"/>
  <c r="Q46" i="6"/>
  <c r="Q46" i="5" s="1"/>
  <c r="P46" i="6"/>
  <c r="P46" i="5" s="1"/>
  <c r="O46" i="6"/>
  <c r="O46" i="5" s="1"/>
  <c r="N46" i="6"/>
  <c r="N46" i="5" s="1"/>
  <c r="M46" i="6"/>
  <c r="L46" i="6"/>
  <c r="L46" i="5" s="1"/>
  <c r="K46" i="6"/>
  <c r="K46" i="5" s="1"/>
  <c r="J46" i="6"/>
  <c r="J46" i="5" s="1"/>
  <c r="I46" i="6"/>
  <c r="I46" i="5" s="1"/>
  <c r="H46" i="6"/>
  <c r="G41" i="6"/>
  <c r="G40" i="6"/>
  <c r="G39" i="6"/>
  <c r="G38" i="6"/>
  <c r="G38" i="5" s="1"/>
  <c r="G37" i="6"/>
  <c r="S36" i="6"/>
  <c r="S36" i="5" s="1"/>
  <c r="R36" i="6"/>
  <c r="Q36" i="6"/>
  <c r="Q36" i="5" s="1"/>
  <c r="P36" i="6"/>
  <c r="P36" i="5" s="1"/>
  <c r="O36" i="6"/>
  <c r="O36" i="5" s="1"/>
  <c r="N36" i="6"/>
  <c r="N36" i="5" s="1"/>
  <c r="M36" i="6"/>
  <c r="M36" i="5" s="1"/>
  <c r="L36" i="6"/>
  <c r="L36" i="5" s="1"/>
  <c r="K36" i="6"/>
  <c r="K36" i="5" s="1"/>
  <c r="J36" i="6"/>
  <c r="J36" i="5" s="1"/>
  <c r="I36" i="6"/>
  <c r="I36" i="5" s="1"/>
  <c r="H36" i="6"/>
  <c r="H36" i="5" s="1"/>
  <c r="G35" i="6"/>
  <c r="G34" i="6"/>
  <c r="G34" i="5" s="1"/>
  <c r="H49" i="4" s="1"/>
  <c r="G33" i="6"/>
  <c r="G32" i="6"/>
  <c r="G32" i="5" s="1"/>
  <c r="H47" i="4" s="1"/>
  <c r="G47" i="4" s="1"/>
  <c r="F47" i="4" s="1"/>
  <c r="G31" i="6"/>
  <c r="S30" i="6"/>
  <c r="S30" i="5" s="1"/>
  <c r="R30" i="6"/>
  <c r="R30" i="5" s="1"/>
  <c r="Q30" i="6"/>
  <c r="Q30" i="5" s="1"/>
  <c r="P30" i="6"/>
  <c r="O30" i="6"/>
  <c r="O30" i="5" s="1"/>
  <c r="N30" i="6"/>
  <c r="N30" i="5" s="1"/>
  <c r="M30" i="6"/>
  <c r="M30" i="5" s="1"/>
  <c r="L30" i="6"/>
  <c r="L30" i="5" s="1"/>
  <c r="K30" i="6"/>
  <c r="K30" i="5" s="1"/>
  <c r="J30" i="6"/>
  <c r="I30" i="6"/>
  <c r="I30" i="5" s="1"/>
  <c r="H30" i="6"/>
  <c r="H30" i="5" s="1"/>
  <c r="G29" i="6"/>
  <c r="G28" i="6"/>
  <c r="G28" i="5" s="1"/>
  <c r="H43" i="4" s="1"/>
  <c r="G27" i="6"/>
  <c r="G26" i="6"/>
  <c r="G26" i="5" s="1"/>
  <c r="G25" i="6"/>
  <c r="S24" i="6"/>
  <c r="S24" i="5" s="1"/>
  <c r="R24" i="6"/>
  <c r="R24" i="5" s="1"/>
  <c r="Q24" i="6"/>
  <c r="P24" i="6"/>
  <c r="P24" i="5" s="1"/>
  <c r="O24" i="6"/>
  <c r="O24" i="5" s="1"/>
  <c r="N24" i="6"/>
  <c r="M24" i="6"/>
  <c r="L24" i="6"/>
  <c r="L24" i="5" s="1"/>
  <c r="K24" i="6"/>
  <c r="K24" i="5" s="1"/>
  <c r="J24" i="6"/>
  <c r="J24" i="5" s="1"/>
  <c r="I24" i="6"/>
  <c r="H24" i="6"/>
  <c r="S19" i="6"/>
  <c r="S19" i="5" s="1"/>
  <c r="R19" i="6"/>
  <c r="Q19" i="6"/>
  <c r="Q19" i="5" s="1"/>
  <c r="P19" i="6"/>
  <c r="O19" i="6"/>
  <c r="O19" i="5" s="1"/>
  <c r="N19" i="6"/>
  <c r="M19" i="6"/>
  <c r="M19" i="5" s="1"/>
  <c r="L19" i="6"/>
  <c r="K19" i="6"/>
  <c r="J19" i="6"/>
  <c r="I19" i="6"/>
  <c r="I19" i="5" s="1"/>
  <c r="H19" i="6"/>
  <c r="G17" i="6"/>
  <c r="Q9" i="6"/>
  <c r="P7" i="6"/>
  <c r="P5" i="6"/>
  <c r="R1" i="6"/>
  <c r="S221" i="5"/>
  <c r="R221" i="5"/>
  <c r="Q221" i="5"/>
  <c r="P221" i="5"/>
  <c r="O221" i="5"/>
  <c r="N221" i="5"/>
  <c r="M221" i="5"/>
  <c r="L221" i="5"/>
  <c r="K221" i="5"/>
  <c r="J221" i="5"/>
  <c r="I221" i="5"/>
  <c r="H221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S219" i="5"/>
  <c r="R219" i="5"/>
  <c r="Q219" i="5"/>
  <c r="P219" i="5"/>
  <c r="O219" i="5"/>
  <c r="N219" i="5"/>
  <c r="M219" i="5"/>
  <c r="L219" i="5"/>
  <c r="K219" i="5"/>
  <c r="J219" i="5"/>
  <c r="I219" i="5"/>
  <c r="H219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S217" i="5"/>
  <c r="R217" i="5"/>
  <c r="Q217" i="5"/>
  <c r="P217" i="5"/>
  <c r="O217" i="5"/>
  <c r="N217" i="5"/>
  <c r="M217" i="5"/>
  <c r="L217" i="5"/>
  <c r="K217" i="5"/>
  <c r="J217" i="5"/>
  <c r="I217" i="5"/>
  <c r="H217" i="5"/>
  <c r="S215" i="5"/>
  <c r="R215" i="5"/>
  <c r="Q215" i="5"/>
  <c r="P215" i="5"/>
  <c r="O215" i="5"/>
  <c r="N215" i="5"/>
  <c r="M215" i="5"/>
  <c r="L215" i="5"/>
  <c r="K215" i="5"/>
  <c r="J215" i="5"/>
  <c r="I215" i="5"/>
  <c r="H215" i="5"/>
  <c r="G215" i="5"/>
  <c r="S214" i="5"/>
  <c r="R214" i="5"/>
  <c r="Q214" i="5"/>
  <c r="P214" i="5"/>
  <c r="O214" i="5"/>
  <c r="N214" i="5"/>
  <c r="M214" i="5"/>
  <c r="L214" i="5"/>
  <c r="K214" i="5"/>
  <c r="J214" i="5"/>
  <c r="I214" i="5"/>
  <c r="H214" i="5"/>
  <c r="S213" i="5"/>
  <c r="R213" i="5"/>
  <c r="Q213" i="5"/>
  <c r="P213" i="5"/>
  <c r="O213" i="5"/>
  <c r="N213" i="5"/>
  <c r="M213" i="5"/>
  <c r="L213" i="5"/>
  <c r="K213" i="5"/>
  <c r="J213" i="5"/>
  <c r="I213" i="5"/>
  <c r="H213" i="5"/>
  <c r="S212" i="5"/>
  <c r="R212" i="5"/>
  <c r="Q212" i="5"/>
  <c r="P212" i="5"/>
  <c r="O212" i="5"/>
  <c r="N212" i="5"/>
  <c r="M212" i="5"/>
  <c r="L212" i="5"/>
  <c r="K212" i="5"/>
  <c r="J212" i="5"/>
  <c r="I212" i="5"/>
  <c r="H212" i="5"/>
  <c r="S211" i="5"/>
  <c r="R211" i="5"/>
  <c r="Q211" i="5"/>
  <c r="P211" i="5"/>
  <c r="O211" i="5"/>
  <c r="N211" i="5"/>
  <c r="M211" i="5"/>
  <c r="L211" i="5"/>
  <c r="K211" i="5"/>
  <c r="J211" i="5"/>
  <c r="I211" i="5"/>
  <c r="H211" i="5"/>
  <c r="G211" i="5"/>
  <c r="S209" i="5"/>
  <c r="R209" i="5"/>
  <c r="Q209" i="5"/>
  <c r="P209" i="5"/>
  <c r="O209" i="5"/>
  <c r="N209" i="5"/>
  <c r="M209" i="5"/>
  <c r="L209" i="5"/>
  <c r="K209" i="5"/>
  <c r="J209" i="5"/>
  <c r="I209" i="5"/>
  <c r="H209" i="5"/>
  <c r="G209" i="5"/>
  <c r="S208" i="5"/>
  <c r="R208" i="5"/>
  <c r="Q208" i="5"/>
  <c r="P208" i="5"/>
  <c r="O208" i="5"/>
  <c r="N208" i="5"/>
  <c r="M208" i="5"/>
  <c r="L208" i="5"/>
  <c r="K208" i="5"/>
  <c r="J208" i="5"/>
  <c r="I208" i="5"/>
  <c r="H208" i="5"/>
  <c r="S207" i="5"/>
  <c r="R207" i="5"/>
  <c r="Q207" i="5"/>
  <c r="P207" i="5"/>
  <c r="O207" i="5"/>
  <c r="N207" i="5"/>
  <c r="M207" i="5"/>
  <c r="L207" i="5"/>
  <c r="K207" i="5"/>
  <c r="J207" i="5"/>
  <c r="I207" i="5"/>
  <c r="H207" i="5"/>
  <c r="G207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R204" i="5"/>
  <c r="P204" i="5"/>
  <c r="N204" i="5"/>
  <c r="L204" i="5"/>
  <c r="J204" i="5"/>
  <c r="H204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R198" i="5"/>
  <c r="P198" i="5"/>
  <c r="N198" i="5"/>
  <c r="L198" i="5"/>
  <c r="J198" i="5"/>
  <c r="H198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P192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H203" i="4" s="1"/>
  <c r="H199" i="4" s="1"/>
  <c r="S187" i="5"/>
  <c r="R187" i="5"/>
  <c r="Q187" i="5"/>
  <c r="P187" i="5"/>
  <c r="O187" i="5"/>
  <c r="N187" i="5"/>
  <c r="M187" i="5"/>
  <c r="L187" i="5"/>
  <c r="K187" i="5"/>
  <c r="J187" i="5"/>
  <c r="I187" i="5"/>
  <c r="H187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S184" i="5"/>
  <c r="Q184" i="5"/>
  <c r="O184" i="5"/>
  <c r="M184" i="5"/>
  <c r="K184" i="5"/>
  <c r="I184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H197" i="4" s="1"/>
  <c r="H193" i="4" s="1"/>
  <c r="S181" i="5"/>
  <c r="R181" i="5"/>
  <c r="Q181" i="5"/>
  <c r="P181" i="5"/>
  <c r="O181" i="5"/>
  <c r="N181" i="5"/>
  <c r="M181" i="5"/>
  <c r="L181" i="5"/>
  <c r="K181" i="5"/>
  <c r="J181" i="5"/>
  <c r="I181" i="5"/>
  <c r="H181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S178" i="5"/>
  <c r="Q178" i="5"/>
  <c r="O178" i="5"/>
  <c r="M178" i="5"/>
  <c r="K178" i="5"/>
  <c r="I178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S176" i="5"/>
  <c r="R176" i="5"/>
  <c r="Q176" i="5"/>
  <c r="P176" i="5"/>
  <c r="O176" i="5"/>
  <c r="N176" i="5"/>
  <c r="M176" i="5"/>
  <c r="L176" i="5"/>
  <c r="K176" i="5"/>
  <c r="J176" i="5"/>
  <c r="I176" i="5"/>
  <c r="H176" i="5"/>
  <c r="G176" i="5"/>
  <c r="S175" i="5"/>
  <c r="R175" i="5"/>
  <c r="Q175" i="5"/>
  <c r="P175" i="5"/>
  <c r="O175" i="5"/>
  <c r="N175" i="5"/>
  <c r="M175" i="5"/>
  <c r="L175" i="5"/>
  <c r="K175" i="5"/>
  <c r="J175" i="5"/>
  <c r="I175" i="5"/>
  <c r="H175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S172" i="5"/>
  <c r="Q172" i="5"/>
  <c r="O172" i="5"/>
  <c r="M172" i="5"/>
  <c r="K172" i="5"/>
  <c r="I172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S166" i="5"/>
  <c r="Q166" i="5"/>
  <c r="O166" i="5"/>
  <c r="M166" i="5"/>
  <c r="K166" i="5"/>
  <c r="I166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S160" i="5"/>
  <c r="Q160" i="5"/>
  <c r="P160" i="5"/>
  <c r="O160" i="5"/>
  <c r="M160" i="5"/>
  <c r="L160" i="5"/>
  <c r="K160" i="5"/>
  <c r="I160" i="5"/>
  <c r="H160" i="5"/>
  <c r="G160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S154" i="5"/>
  <c r="R154" i="5"/>
  <c r="Q154" i="5"/>
  <c r="O154" i="5"/>
  <c r="N154" i="5"/>
  <c r="M154" i="5"/>
  <c r="K154" i="5"/>
  <c r="J154" i="5"/>
  <c r="I154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S148" i="5"/>
  <c r="Q148" i="5"/>
  <c r="P148" i="5"/>
  <c r="O148" i="5"/>
  <c r="M148" i="5"/>
  <c r="L148" i="5"/>
  <c r="K148" i="5"/>
  <c r="I148" i="5"/>
  <c r="H148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S142" i="5"/>
  <c r="Q142" i="5"/>
  <c r="O142" i="5"/>
  <c r="M142" i="5"/>
  <c r="K142" i="5"/>
  <c r="I142" i="5"/>
  <c r="S140" i="5"/>
  <c r="O140" i="5"/>
  <c r="K140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R134" i="5"/>
  <c r="Q134" i="5"/>
  <c r="P134" i="5"/>
  <c r="N134" i="5"/>
  <c r="M134" i="5"/>
  <c r="L134" i="5"/>
  <c r="J134" i="5"/>
  <c r="I134" i="5"/>
  <c r="H134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P128" i="5"/>
  <c r="L128" i="5"/>
  <c r="H128" i="5"/>
  <c r="Q126" i="5"/>
  <c r="M126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S120" i="5"/>
  <c r="R120" i="5"/>
  <c r="Q120" i="5"/>
  <c r="O120" i="5"/>
  <c r="N120" i="5"/>
  <c r="M120" i="5"/>
  <c r="K120" i="5"/>
  <c r="J120" i="5"/>
  <c r="I120" i="5"/>
  <c r="S118" i="5"/>
  <c r="R118" i="5"/>
  <c r="P118" i="5"/>
  <c r="O118" i="5"/>
  <c r="N118" i="5"/>
  <c r="L118" i="5"/>
  <c r="J118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Q112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S104" i="5"/>
  <c r="Q104" i="5"/>
  <c r="P104" i="5"/>
  <c r="O104" i="5"/>
  <c r="M104" i="5"/>
  <c r="L104" i="5"/>
  <c r="K104" i="5"/>
  <c r="I104" i="5"/>
  <c r="H104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H116" i="4" s="1"/>
  <c r="G116" i="4" s="1"/>
  <c r="F116" i="4" s="1"/>
  <c r="S100" i="5"/>
  <c r="R100" i="5"/>
  <c r="Q100" i="5"/>
  <c r="P100" i="5"/>
  <c r="O100" i="5"/>
  <c r="N100" i="5"/>
  <c r="M100" i="5"/>
  <c r="L100" i="5"/>
  <c r="K100" i="5"/>
  <c r="J100" i="5"/>
  <c r="I100" i="5"/>
  <c r="H100" i="5"/>
  <c r="S99" i="5"/>
  <c r="R99" i="5"/>
  <c r="Q99" i="5"/>
  <c r="P99" i="5"/>
  <c r="O99" i="5"/>
  <c r="N99" i="5"/>
  <c r="M99" i="5"/>
  <c r="L99" i="5"/>
  <c r="K99" i="5"/>
  <c r="J99" i="5"/>
  <c r="I99" i="5"/>
  <c r="H99" i="5"/>
  <c r="S97" i="5"/>
  <c r="R97" i="5"/>
  <c r="Q97" i="5"/>
  <c r="P97" i="5"/>
  <c r="O97" i="5"/>
  <c r="N97" i="5"/>
  <c r="M97" i="5"/>
  <c r="L97" i="5"/>
  <c r="K97" i="5"/>
  <c r="J97" i="5"/>
  <c r="I97" i="5"/>
  <c r="H97" i="5"/>
  <c r="S96" i="5"/>
  <c r="R96" i="5"/>
  <c r="Q96" i="5"/>
  <c r="P96" i="5"/>
  <c r="O96" i="5"/>
  <c r="N96" i="5"/>
  <c r="M96" i="5"/>
  <c r="L96" i="5"/>
  <c r="K96" i="5"/>
  <c r="J96" i="5"/>
  <c r="I96" i="5"/>
  <c r="H96" i="5"/>
  <c r="S95" i="5"/>
  <c r="R95" i="5"/>
  <c r="Q95" i="5"/>
  <c r="P95" i="5"/>
  <c r="O95" i="5"/>
  <c r="N95" i="5"/>
  <c r="M95" i="5"/>
  <c r="L95" i="5"/>
  <c r="K95" i="5"/>
  <c r="J95" i="5"/>
  <c r="I95" i="5"/>
  <c r="H95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S93" i="5"/>
  <c r="R93" i="5"/>
  <c r="Q93" i="5"/>
  <c r="P93" i="5"/>
  <c r="O93" i="5"/>
  <c r="N93" i="5"/>
  <c r="M93" i="5"/>
  <c r="L93" i="5"/>
  <c r="K93" i="5"/>
  <c r="J93" i="5"/>
  <c r="I93" i="5"/>
  <c r="H93" i="5"/>
  <c r="Q92" i="5"/>
  <c r="S91" i="5"/>
  <c r="R91" i="5"/>
  <c r="Q91" i="5"/>
  <c r="P91" i="5"/>
  <c r="O91" i="5"/>
  <c r="N91" i="5"/>
  <c r="M91" i="5"/>
  <c r="L91" i="5"/>
  <c r="K91" i="5"/>
  <c r="J91" i="5"/>
  <c r="I91" i="5"/>
  <c r="H91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S89" i="5"/>
  <c r="R89" i="5"/>
  <c r="Q89" i="5"/>
  <c r="P89" i="5"/>
  <c r="O89" i="5"/>
  <c r="N89" i="5"/>
  <c r="M89" i="5"/>
  <c r="L89" i="5"/>
  <c r="K89" i="5"/>
  <c r="J89" i="5"/>
  <c r="I89" i="5"/>
  <c r="H89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S87" i="5"/>
  <c r="R87" i="5"/>
  <c r="Q87" i="5"/>
  <c r="P87" i="5"/>
  <c r="O87" i="5"/>
  <c r="N87" i="5"/>
  <c r="M87" i="5"/>
  <c r="L87" i="5"/>
  <c r="K87" i="5"/>
  <c r="J87" i="5"/>
  <c r="I87" i="5"/>
  <c r="H87" i="5"/>
  <c r="Q86" i="5"/>
  <c r="M86" i="5"/>
  <c r="L86" i="5"/>
  <c r="I86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S82" i="5"/>
  <c r="R82" i="5"/>
  <c r="Q82" i="5"/>
  <c r="P82" i="5"/>
  <c r="O82" i="5"/>
  <c r="N82" i="5"/>
  <c r="M82" i="5"/>
  <c r="L82" i="5"/>
  <c r="K82" i="5"/>
  <c r="J82" i="5"/>
  <c r="I82" i="5"/>
  <c r="H82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S80" i="5"/>
  <c r="R80" i="5"/>
  <c r="Q80" i="5"/>
  <c r="P80" i="5"/>
  <c r="O80" i="5"/>
  <c r="N80" i="5"/>
  <c r="M80" i="5"/>
  <c r="L80" i="5"/>
  <c r="K80" i="5"/>
  <c r="J80" i="5"/>
  <c r="I80" i="5"/>
  <c r="H80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P78" i="5"/>
  <c r="L78" i="5"/>
  <c r="J78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S76" i="5"/>
  <c r="R76" i="5"/>
  <c r="Q76" i="5"/>
  <c r="P76" i="5"/>
  <c r="O76" i="5"/>
  <c r="N76" i="5"/>
  <c r="M76" i="5"/>
  <c r="L76" i="5"/>
  <c r="K76" i="5"/>
  <c r="J76" i="5"/>
  <c r="I76" i="5"/>
  <c r="H76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S74" i="5"/>
  <c r="R74" i="5"/>
  <c r="Q74" i="5"/>
  <c r="P74" i="5"/>
  <c r="O74" i="5"/>
  <c r="N74" i="5"/>
  <c r="M74" i="5"/>
  <c r="L74" i="5"/>
  <c r="K74" i="5"/>
  <c r="J74" i="5"/>
  <c r="I74" i="5"/>
  <c r="H74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R72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S70" i="5"/>
  <c r="R70" i="5"/>
  <c r="Q70" i="5"/>
  <c r="P70" i="5"/>
  <c r="O70" i="5"/>
  <c r="N70" i="5"/>
  <c r="M70" i="5"/>
  <c r="L70" i="5"/>
  <c r="K70" i="5"/>
  <c r="J70" i="5"/>
  <c r="I70" i="5"/>
  <c r="H70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S68" i="5"/>
  <c r="R68" i="5"/>
  <c r="Q68" i="5"/>
  <c r="P68" i="5"/>
  <c r="O68" i="5"/>
  <c r="N68" i="5"/>
  <c r="M68" i="5"/>
  <c r="L68" i="5"/>
  <c r="K68" i="5"/>
  <c r="J68" i="5"/>
  <c r="I68" i="5"/>
  <c r="H68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R66" i="5"/>
  <c r="P66" i="5"/>
  <c r="N66" i="5"/>
  <c r="L66" i="5"/>
  <c r="J66" i="5"/>
  <c r="H66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S64" i="5"/>
  <c r="R64" i="5"/>
  <c r="Q64" i="5"/>
  <c r="P64" i="5"/>
  <c r="O64" i="5"/>
  <c r="N64" i="5"/>
  <c r="M64" i="5"/>
  <c r="L64" i="5"/>
  <c r="K64" i="5"/>
  <c r="J64" i="5"/>
  <c r="I64" i="5"/>
  <c r="H64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S62" i="5"/>
  <c r="R62" i="5"/>
  <c r="Q62" i="5"/>
  <c r="P62" i="5"/>
  <c r="O62" i="5"/>
  <c r="N62" i="5"/>
  <c r="M62" i="5"/>
  <c r="L62" i="5"/>
  <c r="K62" i="5"/>
  <c r="J62" i="5"/>
  <c r="I62" i="5"/>
  <c r="H62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R60" i="5"/>
  <c r="P60" i="5"/>
  <c r="N60" i="5"/>
  <c r="L60" i="5"/>
  <c r="J60" i="5"/>
  <c r="H60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S56" i="5"/>
  <c r="R56" i="5"/>
  <c r="Q56" i="5"/>
  <c r="P56" i="5"/>
  <c r="O56" i="5"/>
  <c r="N56" i="5"/>
  <c r="M56" i="5"/>
  <c r="L56" i="5"/>
  <c r="K56" i="5"/>
  <c r="J56" i="5"/>
  <c r="I56" i="5"/>
  <c r="H56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S54" i="5"/>
  <c r="R54" i="5"/>
  <c r="P54" i="5"/>
  <c r="O54" i="5"/>
  <c r="N54" i="5"/>
  <c r="L54" i="5"/>
  <c r="K54" i="5"/>
  <c r="J54" i="5"/>
  <c r="H54" i="5"/>
  <c r="G54" i="5"/>
  <c r="P52" i="5"/>
  <c r="L52" i="5"/>
  <c r="H52" i="5"/>
  <c r="S51" i="5"/>
  <c r="R51" i="5"/>
  <c r="Q51" i="5"/>
  <c r="P51" i="5"/>
  <c r="O51" i="5"/>
  <c r="N51" i="5"/>
  <c r="M51" i="5"/>
  <c r="L51" i="5"/>
  <c r="K51" i="5"/>
  <c r="J51" i="5"/>
  <c r="I51" i="5"/>
  <c r="H51" i="5"/>
  <c r="S50" i="5"/>
  <c r="R50" i="5"/>
  <c r="Q50" i="5"/>
  <c r="P50" i="5"/>
  <c r="O50" i="5"/>
  <c r="N50" i="5"/>
  <c r="M50" i="5"/>
  <c r="L50" i="5"/>
  <c r="K50" i="5"/>
  <c r="J50" i="5"/>
  <c r="I50" i="5"/>
  <c r="H50" i="5"/>
  <c r="S49" i="5"/>
  <c r="R49" i="5"/>
  <c r="Q49" i="5"/>
  <c r="P49" i="5"/>
  <c r="O49" i="5"/>
  <c r="N49" i="5"/>
  <c r="M49" i="5"/>
  <c r="L49" i="5"/>
  <c r="K49" i="5"/>
  <c r="J49" i="5"/>
  <c r="I49" i="5"/>
  <c r="H49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S47" i="5"/>
  <c r="R47" i="5"/>
  <c r="Q47" i="5"/>
  <c r="P47" i="5"/>
  <c r="O47" i="5"/>
  <c r="N47" i="5"/>
  <c r="M47" i="5"/>
  <c r="L47" i="5"/>
  <c r="K47" i="5"/>
  <c r="J47" i="5"/>
  <c r="I47" i="5"/>
  <c r="H47" i="5"/>
  <c r="M46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S40" i="5"/>
  <c r="R40" i="5"/>
  <c r="Q40" i="5"/>
  <c r="P40" i="5"/>
  <c r="O40" i="5"/>
  <c r="N40" i="5"/>
  <c r="M40" i="5"/>
  <c r="L40" i="5"/>
  <c r="K40" i="5"/>
  <c r="J40" i="5"/>
  <c r="I40" i="5"/>
  <c r="H40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S38" i="5"/>
  <c r="R38" i="5"/>
  <c r="Q38" i="5"/>
  <c r="P38" i="5"/>
  <c r="O38" i="5"/>
  <c r="N38" i="5"/>
  <c r="M38" i="5"/>
  <c r="L38" i="5"/>
  <c r="K38" i="5"/>
  <c r="J38" i="5"/>
  <c r="I38" i="5"/>
  <c r="H38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R36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S34" i="5"/>
  <c r="R34" i="5"/>
  <c r="Q34" i="5"/>
  <c r="P34" i="5"/>
  <c r="O34" i="5"/>
  <c r="N34" i="5"/>
  <c r="M34" i="5"/>
  <c r="L34" i="5"/>
  <c r="K34" i="5"/>
  <c r="J34" i="5"/>
  <c r="I34" i="5"/>
  <c r="H34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S32" i="5"/>
  <c r="R32" i="5"/>
  <c r="Q32" i="5"/>
  <c r="P32" i="5"/>
  <c r="O32" i="5"/>
  <c r="N32" i="5"/>
  <c r="M32" i="5"/>
  <c r="L32" i="5"/>
  <c r="K32" i="5"/>
  <c r="J32" i="5"/>
  <c r="I32" i="5"/>
  <c r="H32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S28" i="5"/>
  <c r="R28" i="5"/>
  <c r="Q28" i="5"/>
  <c r="P28" i="5"/>
  <c r="O28" i="5"/>
  <c r="N28" i="5"/>
  <c r="M28" i="5"/>
  <c r="L28" i="5"/>
  <c r="K28" i="5"/>
  <c r="J28" i="5"/>
  <c r="I28" i="5"/>
  <c r="H28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S26" i="5"/>
  <c r="R26" i="5"/>
  <c r="Q26" i="5"/>
  <c r="P26" i="5"/>
  <c r="O26" i="5"/>
  <c r="N26" i="5"/>
  <c r="M26" i="5"/>
  <c r="L26" i="5"/>
  <c r="K26" i="5"/>
  <c r="J26" i="5"/>
  <c r="I26" i="5"/>
  <c r="H26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R19" i="5"/>
  <c r="P19" i="5"/>
  <c r="N19" i="5"/>
  <c r="L19" i="5"/>
  <c r="K19" i="5"/>
  <c r="J19" i="5"/>
  <c r="B14" i="5"/>
  <c r="U214" i="2"/>
  <c r="Q214" i="2"/>
  <c r="W214" i="2" s="1"/>
  <c r="O214" i="2"/>
  <c r="N214" i="2"/>
  <c r="T214" i="2" s="1"/>
  <c r="F214" i="2"/>
  <c r="W213" i="2"/>
  <c r="Q213" i="2"/>
  <c r="O213" i="2"/>
  <c r="U213" i="2" s="1"/>
  <c r="N213" i="2"/>
  <c r="T213" i="2" s="1"/>
  <c r="F213" i="2"/>
  <c r="W212" i="2"/>
  <c r="T212" i="2"/>
  <c r="Q212" i="2"/>
  <c r="O212" i="2"/>
  <c r="U212" i="2" s="1"/>
  <c r="N212" i="2"/>
  <c r="F212" i="2"/>
  <c r="U211" i="2"/>
  <c r="T211" i="2"/>
  <c r="Q211" i="2"/>
  <c r="W211" i="2" s="1"/>
  <c r="O211" i="2"/>
  <c r="N211" i="2"/>
  <c r="F211" i="2"/>
  <c r="Q209" i="2"/>
  <c r="W209" i="2" s="1"/>
  <c r="O209" i="2"/>
  <c r="U209" i="2" s="1"/>
  <c r="N209" i="2"/>
  <c r="T209" i="2" s="1"/>
  <c r="M209" i="2"/>
  <c r="F209" i="2"/>
  <c r="W208" i="2"/>
  <c r="Q208" i="2"/>
  <c r="N208" i="2"/>
  <c r="T208" i="2" s="1"/>
  <c r="F208" i="2"/>
  <c r="W207" i="2"/>
  <c r="T207" i="2"/>
  <c r="S207" i="2"/>
  <c r="Q207" i="2"/>
  <c r="O207" i="2"/>
  <c r="U207" i="2" s="1"/>
  <c r="N207" i="2"/>
  <c r="M207" i="2"/>
  <c r="F207" i="2"/>
  <c r="U206" i="2"/>
  <c r="T206" i="2"/>
  <c r="Q206" i="2"/>
  <c r="W206" i="2" s="1"/>
  <c r="P206" i="2"/>
  <c r="V206" i="2" s="1"/>
  <c r="O206" i="2"/>
  <c r="N206" i="2"/>
  <c r="M206" i="2"/>
  <c r="S206" i="2" s="1"/>
  <c r="L206" i="2"/>
  <c r="F206" i="2"/>
  <c r="V205" i="2"/>
  <c r="U205" i="2"/>
  <c r="Q205" i="2"/>
  <c r="P205" i="2"/>
  <c r="O205" i="2"/>
  <c r="N205" i="2"/>
  <c r="T205" i="2" s="1"/>
  <c r="M205" i="2"/>
  <c r="F205" i="2"/>
  <c r="N204" i="2"/>
  <c r="K204" i="2"/>
  <c r="J204" i="2"/>
  <c r="I204" i="2"/>
  <c r="H204" i="2"/>
  <c r="G204" i="2"/>
  <c r="U203" i="2"/>
  <c r="T203" i="2"/>
  <c r="Q203" i="2"/>
  <c r="W203" i="2" s="1"/>
  <c r="O203" i="2"/>
  <c r="N203" i="2"/>
  <c r="M203" i="2"/>
  <c r="S203" i="2" s="1"/>
  <c r="F203" i="2"/>
  <c r="V202" i="2"/>
  <c r="U202" i="2"/>
  <c r="Q202" i="2"/>
  <c r="W202" i="2" s="1"/>
  <c r="P202" i="2"/>
  <c r="O202" i="2"/>
  <c r="N202" i="2"/>
  <c r="T202" i="2" s="1"/>
  <c r="M202" i="2"/>
  <c r="F202" i="2"/>
  <c r="W201" i="2"/>
  <c r="V201" i="2"/>
  <c r="S201" i="2"/>
  <c r="Q201" i="2"/>
  <c r="P201" i="2"/>
  <c r="O201" i="2"/>
  <c r="U201" i="2" s="1"/>
  <c r="N201" i="2"/>
  <c r="T201" i="2" s="1"/>
  <c r="M201" i="2"/>
  <c r="L201" i="2" s="1"/>
  <c r="F201" i="2"/>
  <c r="W200" i="2"/>
  <c r="T200" i="2"/>
  <c r="S200" i="2"/>
  <c r="Q200" i="2"/>
  <c r="P200" i="2"/>
  <c r="V200" i="2" s="1"/>
  <c r="O200" i="2"/>
  <c r="U200" i="2" s="1"/>
  <c r="N200" i="2"/>
  <c r="M200" i="2"/>
  <c r="F200" i="2"/>
  <c r="U199" i="2"/>
  <c r="T199" i="2"/>
  <c r="Q199" i="2"/>
  <c r="W199" i="2" s="1"/>
  <c r="O199" i="2"/>
  <c r="O198" i="2" s="1"/>
  <c r="N199" i="2"/>
  <c r="M199" i="2"/>
  <c r="S199" i="2" s="1"/>
  <c r="F199" i="2"/>
  <c r="Q198" i="2"/>
  <c r="K198" i="2"/>
  <c r="J198" i="2"/>
  <c r="I198" i="2"/>
  <c r="H198" i="2"/>
  <c r="G198" i="2"/>
  <c r="W197" i="2"/>
  <c r="T197" i="2"/>
  <c r="S197" i="2"/>
  <c r="Q197" i="2"/>
  <c r="P197" i="2"/>
  <c r="V197" i="2" s="1"/>
  <c r="O197" i="2"/>
  <c r="U197" i="2" s="1"/>
  <c r="N197" i="2"/>
  <c r="M197" i="2"/>
  <c r="L197" i="2"/>
  <c r="F197" i="2"/>
  <c r="U196" i="2"/>
  <c r="T196" i="2"/>
  <c r="Q196" i="2"/>
  <c r="W196" i="2" s="1"/>
  <c r="P196" i="2"/>
  <c r="V196" i="2" s="1"/>
  <c r="O196" i="2"/>
  <c r="N196" i="2"/>
  <c r="M196" i="2"/>
  <c r="S196" i="2" s="1"/>
  <c r="F196" i="2"/>
  <c r="U195" i="2"/>
  <c r="Q195" i="2"/>
  <c r="W195" i="2" s="1"/>
  <c r="O195" i="2"/>
  <c r="N195" i="2"/>
  <c r="T195" i="2" s="1"/>
  <c r="M195" i="2"/>
  <c r="F195" i="2"/>
  <c r="W194" i="2"/>
  <c r="S194" i="2"/>
  <c r="Q194" i="2"/>
  <c r="O194" i="2"/>
  <c r="U194" i="2" s="1"/>
  <c r="N194" i="2"/>
  <c r="T194" i="2" s="1"/>
  <c r="M194" i="2"/>
  <c r="F194" i="2"/>
  <c r="W193" i="2"/>
  <c r="T193" i="2"/>
  <c r="S193" i="2"/>
  <c r="Q193" i="2"/>
  <c r="P193" i="2"/>
  <c r="V193" i="2" s="1"/>
  <c r="O193" i="2"/>
  <c r="N193" i="2"/>
  <c r="N192" i="2" s="1"/>
  <c r="M193" i="2"/>
  <c r="L193" i="2"/>
  <c r="F193" i="2"/>
  <c r="M192" i="2"/>
  <c r="K192" i="2"/>
  <c r="J192" i="2"/>
  <c r="I192" i="2"/>
  <c r="H192" i="2"/>
  <c r="T192" i="2" s="1"/>
  <c r="G192" i="2"/>
  <c r="W191" i="2"/>
  <c r="S191" i="2"/>
  <c r="Q191" i="2"/>
  <c r="N191" i="2"/>
  <c r="T191" i="2" s="1"/>
  <c r="M191" i="2"/>
  <c r="F191" i="2"/>
  <c r="W190" i="2"/>
  <c r="T190" i="2"/>
  <c r="Q190" i="2"/>
  <c r="O190" i="2"/>
  <c r="U190" i="2" s="1"/>
  <c r="N190" i="2"/>
  <c r="F190" i="2"/>
  <c r="U189" i="2"/>
  <c r="T189" i="2"/>
  <c r="Q189" i="2"/>
  <c r="W189" i="2" s="1"/>
  <c r="O189" i="2"/>
  <c r="N189" i="2"/>
  <c r="M189" i="2"/>
  <c r="S189" i="2" s="1"/>
  <c r="F189" i="2"/>
  <c r="V188" i="2"/>
  <c r="U188" i="2"/>
  <c r="Q188" i="2"/>
  <c r="W188" i="2" s="1"/>
  <c r="P188" i="2"/>
  <c r="O188" i="2"/>
  <c r="N188" i="2"/>
  <c r="T188" i="2" s="1"/>
  <c r="M188" i="2"/>
  <c r="F188" i="2"/>
  <c r="W187" i="2"/>
  <c r="S187" i="2"/>
  <c r="Q187" i="2"/>
  <c r="Q186" i="2" s="1"/>
  <c r="O187" i="2"/>
  <c r="U187" i="2" s="1"/>
  <c r="N187" i="2"/>
  <c r="M187" i="2"/>
  <c r="F187" i="2"/>
  <c r="K186" i="2"/>
  <c r="J186" i="2"/>
  <c r="I186" i="2"/>
  <c r="H186" i="2"/>
  <c r="G186" i="2"/>
  <c r="W183" i="2"/>
  <c r="T183" i="2"/>
  <c r="S183" i="2"/>
  <c r="Q183" i="2"/>
  <c r="P183" i="2"/>
  <c r="V183" i="2" s="1"/>
  <c r="O183" i="2"/>
  <c r="U183" i="2" s="1"/>
  <c r="N183" i="2"/>
  <c r="M183" i="2"/>
  <c r="L183" i="2"/>
  <c r="F183" i="2"/>
  <c r="U182" i="2"/>
  <c r="T182" i="2"/>
  <c r="Q182" i="2"/>
  <c r="W182" i="2" s="1"/>
  <c r="O182" i="2"/>
  <c r="N182" i="2"/>
  <c r="S182" i="2"/>
  <c r="F182" i="2"/>
  <c r="V181" i="2"/>
  <c r="U181" i="2"/>
  <c r="Q181" i="2"/>
  <c r="W181" i="2" s="1"/>
  <c r="P181" i="2"/>
  <c r="O181" i="2"/>
  <c r="N181" i="2"/>
  <c r="T181" i="2" s="1"/>
  <c r="M181" i="2"/>
  <c r="F181" i="2"/>
  <c r="W180" i="2"/>
  <c r="S180" i="2"/>
  <c r="Q180" i="2"/>
  <c r="O180" i="2"/>
  <c r="U180" i="2" s="1"/>
  <c r="N180" i="2"/>
  <c r="T180" i="2" s="1"/>
  <c r="M180" i="2"/>
  <c r="F180" i="2"/>
  <c r="W179" i="2"/>
  <c r="T179" i="2"/>
  <c r="S179" i="2"/>
  <c r="Q179" i="2"/>
  <c r="P179" i="2"/>
  <c r="V179" i="2" s="1"/>
  <c r="O179" i="2"/>
  <c r="N179" i="2"/>
  <c r="N178" i="2" s="1"/>
  <c r="M179" i="2"/>
  <c r="L179" i="2"/>
  <c r="F179" i="2"/>
  <c r="K178" i="2"/>
  <c r="J178" i="2"/>
  <c r="I178" i="2"/>
  <c r="H178" i="2"/>
  <c r="G178" i="2"/>
  <c r="W177" i="2"/>
  <c r="V177" i="2"/>
  <c r="S177" i="2"/>
  <c r="Q177" i="2"/>
  <c r="P177" i="2"/>
  <c r="O177" i="2"/>
  <c r="U177" i="2" s="1"/>
  <c r="N177" i="2"/>
  <c r="T177" i="2" s="1"/>
  <c r="M177" i="2"/>
  <c r="F177" i="2"/>
  <c r="W176" i="2"/>
  <c r="T176" i="2"/>
  <c r="S176" i="2"/>
  <c r="Q176" i="2"/>
  <c r="O176" i="2"/>
  <c r="U176" i="2" s="1"/>
  <c r="N176" i="2"/>
  <c r="F176" i="2"/>
  <c r="U175" i="2"/>
  <c r="T175" i="2"/>
  <c r="Q175" i="2"/>
  <c r="W175" i="2" s="1"/>
  <c r="P175" i="2"/>
  <c r="V175" i="2" s="1"/>
  <c r="O175" i="2"/>
  <c r="N175" i="2"/>
  <c r="M175" i="2"/>
  <c r="S175" i="2" s="1"/>
  <c r="F175" i="2"/>
  <c r="V174" i="2"/>
  <c r="U174" i="2"/>
  <c r="Q174" i="2"/>
  <c r="W174" i="2" s="1"/>
  <c r="P174" i="2"/>
  <c r="O174" i="2"/>
  <c r="N174" i="2"/>
  <c r="T174" i="2" s="1"/>
  <c r="M174" i="2"/>
  <c r="F174" i="2"/>
  <c r="W173" i="2"/>
  <c r="V173" i="2"/>
  <c r="S173" i="2"/>
  <c r="Q173" i="2"/>
  <c r="Q172" i="2" s="1"/>
  <c r="P173" i="2"/>
  <c r="O173" i="2"/>
  <c r="U173" i="2" s="1"/>
  <c r="N173" i="2"/>
  <c r="M173" i="2"/>
  <c r="L173" i="2" s="1"/>
  <c r="F173" i="2"/>
  <c r="K172" i="2"/>
  <c r="J172" i="2"/>
  <c r="I172" i="2"/>
  <c r="H172" i="2"/>
  <c r="G172" i="2"/>
  <c r="V171" i="2"/>
  <c r="U171" i="2"/>
  <c r="Q171" i="2"/>
  <c r="W171" i="2" s="1"/>
  <c r="P171" i="2"/>
  <c r="O171" i="2"/>
  <c r="N171" i="2"/>
  <c r="T171" i="2" s="1"/>
  <c r="M171" i="2"/>
  <c r="F171" i="2"/>
  <c r="W170" i="2"/>
  <c r="V170" i="2"/>
  <c r="S170" i="2"/>
  <c r="Q170" i="2"/>
  <c r="P170" i="2"/>
  <c r="O170" i="2"/>
  <c r="U170" i="2" s="1"/>
  <c r="N170" i="2"/>
  <c r="T170" i="2" s="1"/>
  <c r="M170" i="2"/>
  <c r="F170" i="2"/>
  <c r="W169" i="2"/>
  <c r="T169" i="2"/>
  <c r="Q169" i="2"/>
  <c r="P169" i="2"/>
  <c r="V169" i="2" s="1"/>
  <c r="O169" i="2"/>
  <c r="U169" i="2" s="1"/>
  <c r="N169" i="2"/>
  <c r="F169" i="2"/>
  <c r="U168" i="2"/>
  <c r="T168" i="2"/>
  <c r="Q168" i="2"/>
  <c r="W168" i="2" s="1"/>
  <c r="O168" i="2"/>
  <c r="N168" i="2"/>
  <c r="M168" i="2"/>
  <c r="S168" i="2" s="1"/>
  <c r="F168" i="2"/>
  <c r="V167" i="2"/>
  <c r="U167" i="2"/>
  <c r="Q167" i="2"/>
  <c r="P167" i="2"/>
  <c r="O167" i="2"/>
  <c r="N167" i="2"/>
  <c r="T167" i="2" s="1"/>
  <c r="M167" i="2"/>
  <c r="F167" i="2"/>
  <c r="N166" i="2"/>
  <c r="K166" i="2"/>
  <c r="J166" i="2"/>
  <c r="I166" i="2"/>
  <c r="H166" i="2"/>
  <c r="G166" i="2"/>
  <c r="U165" i="2"/>
  <c r="T165" i="2"/>
  <c r="Q165" i="2"/>
  <c r="W165" i="2" s="1"/>
  <c r="P165" i="2"/>
  <c r="V165" i="2" s="1"/>
  <c r="O165" i="2"/>
  <c r="N165" i="2"/>
  <c r="M165" i="2"/>
  <c r="S165" i="2" s="1"/>
  <c r="F165" i="2"/>
  <c r="U164" i="2"/>
  <c r="Q164" i="2"/>
  <c r="W164" i="2" s="1"/>
  <c r="O164" i="2"/>
  <c r="N164" i="2"/>
  <c r="T164" i="2" s="1"/>
  <c r="M164" i="2"/>
  <c r="F164" i="2"/>
  <c r="W163" i="2"/>
  <c r="V163" i="2"/>
  <c r="S163" i="2"/>
  <c r="Q163" i="2"/>
  <c r="P163" i="2"/>
  <c r="O163" i="2"/>
  <c r="U163" i="2" s="1"/>
  <c r="N163" i="2"/>
  <c r="T163" i="2" s="1"/>
  <c r="R163" i="2" s="1"/>
  <c r="M163" i="2"/>
  <c r="L163" i="2" s="1"/>
  <c r="F163" i="2"/>
  <c r="W162" i="2"/>
  <c r="T162" i="2"/>
  <c r="S162" i="2"/>
  <c r="Q162" i="2"/>
  <c r="P162" i="2"/>
  <c r="V162" i="2" s="1"/>
  <c r="O162" i="2"/>
  <c r="U162" i="2" s="1"/>
  <c r="N162" i="2"/>
  <c r="M162" i="2"/>
  <c r="F162" i="2"/>
  <c r="U161" i="2"/>
  <c r="T161" i="2"/>
  <c r="Q161" i="2"/>
  <c r="W161" i="2" s="1"/>
  <c r="O161" i="2"/>
  <c r="O160" i="2" s="1"/>
  <c r="N161" i="2"/>
  <c r="M161" i="2"/>
  <c r="S161" i="2" s="1"/>
  <c r="F161" i="2"/>
  <c r="Q160" i="2"/>
  <c r="K160" i="2"/>
  <c r="J160" i="2"/>
  <c r="I160" i="2"/>
  <c r="H160" i="2"/>
  <c r="G160" i="2"/>
  <c r="W159" i="2"/>
  <c r="T159" i="2"/>
  <c r="S159" i="2"/>
  <c r="Q159" i="2"/>
  <c r="P159" i="2"/>
  <c r="V159" i="2" s="1"/>
  <c r="O159" i="2"/>
  <c r="U159" i="2" s="1"/>
  <c r="N159" i="2"/>
  <c r="M159" i="2"/>
  <c r="L159" i="2"/>
  <c r="F159" i="2"/>
  <c r="U158" i="2"/>
  <c r="T158" i="2"/>
  <c r="Q158" i="2"/>
  <c r="W158" i="2" s="1"/>
  <c r="P158" i="2"/>
  <c r="V158" i="2" s="1"/>
  <c r="O158" i="2"/>
  <c r="N158" i="2"/>
  <c r="M158" i="2"/>
  <c r="S158" i="2" s="1"/>
  <c r="F158" i="2"/>
  <c r="U157" i="2"/>
  <c r="Q157" i="2"/>
  <c r="W157" i="2" s="1"/>
  <c r="O157" i="2"/>
  <c r="N157" i="2"/>
  <c r="T157" i="2" s="1"/>
  <c r="M157" i="2"/>
  <c r="F157" i="2"/>
  <c r="W156" i="2"/>
  <c r="S156" i="2"/>
  <c r="Q156" i="2"/>
  <c r="O156" i="2"/>
  <c r="U156" i="2" s="1"/>
  <c r="N156" i="2"/>
  <c r="T156" i="2" s="1"/>
  <c r="M156" i="2"/>
  <c r="F156" i="2"/>
  <c r="W155" i="2"/>
  <c r="T155" i="2"/>
  <c r="S155" i="2"/>
  <c r="Q155" i="2"/>
  <c r="P155" i="2"/>
  <c r="V155" i="2" s="1"/>
  <c r="O155" i="2"/>
  <c r="N155" i="2"/>
  <c r="N154" i="2" s="1"/>
  <c r="M155" i="2"/>
  <c r="L155" i="2"/>
  <c r="F155" i="2"/>
  <c r="M154" i="2"/>
  <c r="S154" i="2" s="1"/>
  <c r="K154" i="2"/>
  <c r="J154" i="2"/>
  <c r="I154" i="2"/>
  <c r="H154" i="2"/>
  <c r="G154" i="2"/>
  <c r="W153" i="2"/>
  <c r="S153" i="2"/>
  <c r="Q153" i="2"/>
  <c r="O153" i="2"/>
  <c r="U153" i="2" s="1"/>
  <c r="N153" i="2"/>
  <c r="T153" i="2" s="1"/>
  <c r="M153" i="2"/>
  <c r="F153" i="2"/>
  <c r="W152" i="2"/>
  <c r="T152" i="2"/>
  <c r="S152" i="2"/>
  <c r="Q152" i="2"/>
  <c r="O152" i="2"/>
  <c r="U152" i="2" s="1"/>
  <c r="N152" i="2"/>
  <c r="M152" i="2"/>
  <c r="F152" i="2"/>
  <c r="U151" i="2"/>
  <c r="T151" i="2"/>
  <c r="Q151" i="2"/>
  <c r="W151" i="2" s="1"/>
  <c r="P151" i="2"/>
  <c r="V151" i="2" s="1"/>
  <c r="O151" i="2"/>
  <c r="N151" i="2"/>
  <c r="M151" i="2"/>
  <c r="S151" i="2" s="1"/>
  <c r="L151" i="2"/>
  <c r="F151" i="2"/>
  <c r="V150" i="2"/>
  <c r="U150" i="2"/>
  <c r="Q150" i="2"/>
  <c r="W150" i="2" s="1"/>
  <c r="P150" i="2"/>
  <c r="O150" i="2"/>
  <c r="N150" i="2"/>
  <c r="T150" i="2" s="1"/>
  <c r="M150" i="2"/>
  <c r="F150" i="2"/>
  <c r="W149" i="2"/>
  <c r="V149" i="2"/>
  <c r="S149" i="2"/>
  <c r="Q149" i="2"/>
  <c r="Q148" i="2" s="1"/>
  <c r="P149" i="2"/>
  <c r="O149" i="2"/>
  <c r="U149" i="2" s="1"/>
  <c r="N149" i="2"/>
  <c r="M149" i="2"/>
  <c r="L149" i="2" s="1"/>
  <c r="F149" i="2"/>
  <c r="K148" i="2"/>
  <c r="J148" i="2"/>
  <c r="I148" i="2"/>
  <c r="H148" i="2"/>
  <c r="G148" i="2"/>
  <c r="V147" i="2"/>
  <c r="U147" i="2"/>
  <c r="Q147" i="2"/>
  <c r="W147" i="2" s="1"/>
  <c r="P147" i="2"/>
  <c r="O147" i="2"/>
  <c r="N147" i="2"/>
  <c r="T147" i="2" s="1"/>
  <c r="M147" i="2"/>
  <c r="F147" i="2"/>
  <c r="W146" i="2"/>
  <c r="V146" i="2"/>
  <c r="S146" i="2"/>
  <c r="Q146" i="2"/>
  <c r="P146" i="2"/>
  <c r="O146" i="2"/>
  <c r="U146" i="2" s="1"/>
  <c r="N146" i="2"/>
  <c r="T146" i="2" s="1"/>
  <c r="M146" i="2"/>
  <c r="F146" i="2"/>
  <c r="W145" i="2"/>
  <c r="T145" i="2"/>
  <c r="Q145" i="2"/>
  <c r="P145" i="2"/>
  <c r="V145" i="2" s="1"/>
  <c r="O145" i="2"/>
  <c r="U145" i="2" s="1"/>
  <c r="N145" i="2"/>
  <c r="F145" i="2"/>
  <c r="U144" i="2"/>
  <c r="T144" i="2"/>
  <c r="Q144" i="2"/>
  <c r="W144" i="2" s="1"/>
  <c r="O144" i="2"/>
  <c r="N144" i="2"/>
  <c r="M144" i="2"/>
  <c r="S144" i="2" s="1"/>
  <c r="F144" i="2"/>
  <c r="V143" i="2"/>
  <c r="U143" i="2"/>
  <c r="Q143" i="2"/>
  <c r="P143" i="2"/>
  <c r="O143" i="2"/>
  <c r="N143" i="2"/>
  <c r="T143" i="2" s="1"/>
  <c r="M143" i="2"/>
  <c r="F143" i="2"/>
  <c r="K142" i="2"/>
  <c r="J142" i="2"/>
  <c r="I142" i="2"/>
  <c r="H142" i="2"/>
  <c r="G142" i="2"/>
  <c r="G140" i="2"/>
  <c r="W139" i="2"/>
  <c r="S139" i="2"/>
  <c r="Q139" i="2"/>
  <c r="O139" i="2"/>
  <c r="U139" i="2" s="1"/>
  <c r="N139" i="2"/>
  <c r="T139" i="2" s="1"/>
  <c r="M139" i="2"/>
  <c r="F139" i="2"/>
  <c r="W138" i="2"/>
  <c r="V138" i="2"/>
  <c r="S138" i="2"/>
  <c r="Q138" i="2"/>
  <c r="P138" i="2"/>
  <c r="O138" i="2"/>
  <c r="U138" i="2" s="1"/>
  <c r="N138" i="2"/>
  <c r="T138" i="2" s="1"/>
  <c r="R138" i="2" s="1"/>
  <c r="M138" i="2"/>
  <c r="F138" i="2"/>
  <c r="U137" i="2"/>
  <c r="T137" i="2"/>
  <c r="Q137" i="2"/>
  <c r="W137" i="2" s="1"/>
  <c r="P137" i="2"/>
  <c r="V137" i="2" s="1"/>
  <c r="O137" i="2"/>
  <c r="N137" i="2"/>
  <c r="M137" i="2"/>
  <c r="S137" i="2" s="1"/>
  <c r="L137" i="2"/>
  <c r="F137" i="2"/>
  <c r="U136" i="2"/>
  <c r="T136" i="2"/>
  <c r="Q136" i="2"/>
  <c r="W136" i="2" s="1"/>
  <c r="P136" i="2"/>
  <c r="V136" i="2" s="1"/>
  <c r="O136" i="2"/>
  <c r="N136" i="2"/>
  <c r="M136" i="2"/>
  <c r="S136" i="2" s="1"/>
  <c r="L136" i="2"/>
  <c r="F136" i="2"/>
  <c r="W135" i="2"/>
  <c r="S135" i="2"/>
  <c r="Q135" i="2"/>
  <c r="O135" i="2"/>
  <c r="O134" i="2" s="1"/>
  <c r="N135" i="2"/>
  <c r="T135" i="2" s="1"/>
  <c r="M135" i="2"/>
  <c r="F135" i="2"/>
  <c r="K134" i="2"/>
  <c r="J134" i="2"/>
  <c r="I134" i="2"/>
  <c r="H134" i="2"/>
  <c r="G134" i="2"/>
  <c r="F134" i="2" s="1"/>
  <c r="U133" i="2"/>
  <c r="T133" i="2"/>
  <c r="Q133" i="2"/>
  <c r="W133" i="2" s="1"/>
  <c r="P133" i="2"/>
  <c r="V133" i="2" s="1"/>
  <c r="O133" i="2"/>
  <c r="N133" i="2"/>
  <c r="M133" i="2"/>
  <c r="S133" i="2" s="1"/>
  <c r="L133" i="2"/>
  <c r="F133" i="2"/>
  <c r="W132" i="2"/>
  <c r="V132" i="2"/>
  <c r="Q132" i="2"/>
  <c r="P132" i="2"/>
  <c r="O132" i="2"/>
  <c r="U132" i="2" s="1"/>
  <c r="N132" i="2"/>
  <c r="T132" i="2" s="1"/>
  <c r="F132" i="2"/>
  <c r="W131" i="2"/>
  <c r="S131" i="2"/>
  <c r="Q131" i="2"/>
  <c r="O131" i="2"/>
  <c r="U131" i="2" s="1"/>
  <c r="N131" i="2"/>
  <c r="N128" i="2" s="1"/>
  <c r="M131" i="2"/>
  <c r="F131" i="2"/>
  <c r="U130" i="2"/>
  <c r="T130" i="2"/>
  <c r="Q130" i="2"/>
  <c r="Q128" i="2" s="1"/>
  <c r="P130" i="2"/>
  <c r="V130" i="2" s="1"/>
  <c r="O130" i="2"/>
  <c r="N130" i="2"/>
  <c r="M130" i="2"/>
  <c r="L130" i="2" s="1"/>
  <c r="F130" i="2"/>
  <c r="U129" i="2"/>
  <c r="T129" i="2"/>
  <c r="Q129" i="2"/>
  <c r="W129" i="2" s="1"/>
  <c r="O129" i="2"/>
  <c r="N129" i="2"/>
  <c r="M129" i="2"/>
  <c r="S129" i="2" s="1"/>
  <c r="F129" i="2"/>
  <c r="O128" i="2"/>
  <c r="K128" i="2"/>
  <c r="J128" i="2"/>
  <c r="I128" i="2"/>
  <c r="H128" i="2"/>
  <c r="G128" i="2"/>
  <c r="G126" i="2" s="1"/>
  <c r="F126" i="2" s="1"/>
  <c r="Q126" i="2"/>
  <c r="W126" i="2" s="1"/>
  <c r="K126" i="2"/>
  <c r="J126" i="2"/>
  <c r="I126" i="2"/>
  <c r="H126" i="2"/>
  <c r="W125" i="2"/>
  <c r="V125" i="2"/>
  <c r="S125" i="2"/>
  <c r="Q125" i="2"/>
  <c r="P125" i="2"/>
  <c r="O125" i="2"/>
  <c r="U125" i="2" s="1"/>
  <c r="N125" i="2"/>
  <c r="T125" i="2" s="1"/>
  <c r="R125" i="2" s="1"/>
  <c r="M125" i="2"/>
  <c r="F125" i="2"/>
  <c r="W124" i="2"/>
  <c r="V124" i="2"/>
  <c r="S124" i="2"/>
  <c r="Q124" i="2"/>
  <c r="P124" i="2"/>
  <c r="O124" i="2"/>
  <c r="U124" i="2" s="1"/>
  <c r="N124" i="2"/>
  <c r="T124" i="2" s="1"/>
  <c r="M124" i="2"/>
  <c r="W123" i="2"/>
  <c r="V123" i="2"/>
  <c r="S123" i="2"/>
  <c r="Q123" i="2"/>
  <c r="P123" i="2"/>
  <c r="O123" i="2"/>
  <c r="U123" i="2" s="1"/>
  <c r="N123" i="2"/>
  <c r="T123" i="2" s="1"/>
  <c r="M123" i="2"/>
  <c r="U122" i="2"/>
  <c r="T122" i="2"/>
  <c r="Q122" i="2"/>
  <c r="W122" i="2" s="1"/>
  <c r="O122" i="2"/>
  <c r="N122" i="2"/>
  <c r="M122" i="2"/>
  <c r="S122" i="2" s="1"/>
  <c r="U121" i="2"/>
  <c r="T121" i="2"/>
  <c r="Q121" i="2"/>
  <c r="Q120" i="2" s="1"/>
  <c r="Q118" i="2" s="1"/>
  <c r="P121" i="2"/>
  <c r="V121" i="2" s="1"/>
  <c r="O121" i="2"/>
  <c r="N121" i="2"/>
  <c r="M121" i="2"/>
  <c r="M120" i="2" s="1"/>
  <c r="M118" i="2" s="1"/>
  <c r="N120" i="2"/>
  <c r="N118" i="2" s="1"/>
  <c r="K120" i="2"/>
  <c r="K118" i="2" s="1"/>
  <c r="J120" i="2"/>
  <c r="I120" i="2"/>
  <c r="I118" i="2" s="1"/>
  <c r="H120" i="2"/>
  <c r="H118" i="2" s="1"/>
  <c r="G120" i="2"/>
  <c r="G118" i="2" s="1"/>
  <c r="J118" i="2"/>
  <c r="U117" i="2"/>
  <c r="Q117" i="2"/>
  <c r="W117" i="2" s="1"/>
  <c r="O117" i="2"/>
  <c r="N117" i="2"/>
  <c r="T117" i="2" s="1"/>
  <c r="M117" i="2"/>
  <c r="S117" i="2" s="1"/>
  <c r="F117" i="2"/>
  <c r="Q116" i="2"/>
  <c r="Q112" i="2" s="1"/>
  <c r="O116" i="2"/>
  <c r="U116" i="2" s="1"/>
  <c r="N116" i="2"/>
  <c r="T116" i="2" s="1"/>
  <c r="F116" i="2"/>
  <c r="W115" i="2"/>
  <c r="T115" i="2"/>
  <c r="S115" i="2"/>
  <c r="Q115" i="2"/>
  <c r="P115" i="2"/>
  <c r="V115" i="2" s="1"/>
  <c r="O115" i="2"/>
  <c r="U115" i="2" s="1"/>
  <c r="N115" i="2"/>
  <c r="M115" i="2"/>
  <c r="L115" i="2"/>
  <c r="F115" i="2"/>
  <c r="T114" i="2"/>
  <c r="S114" i="2"/>
  <c r="Q114" i="2"/>
  <c r="W114" i="2" s="1"/>
  <c r="P114" i="2"/>
  <c r="V114" i="2" s="1"/>
  <c r="O114" i="2"/>
  <c r="L114" i="2" s="1"/>
  <c r="N114" i="2"/>
  <c r="M114" i="2"/>
  <c r="F114" i="2"/>
  <c r="U113" i="2"/>
  <c r="Q113" i="2"/>
  <c r="W113" i="2" s="1"/>
  <c r="O113" i="2"/>
  <c r="N113" i="2"/>
  <c r="T113" i="2" s="1"/>
  <c r="M113" i="2"/>
  <c r="S113" i="2" s="1"/>
  <c r="F113" i="2"/>
  <c r="K112" i="2"/>
  <c r="J112" i="2"/>
  <c r="I112" i="2"/>
  <c r="H112" i="2"/>
  <c r="G112" i="2"/>
  <c r="U111" i="2"/>
  <c r="T111" i="2"/>
  <c r="Q111" i="2"/>
  <c r="W111" i="2" s="1"/>
  <c r="P111" i="2"/>
  <c r="V111" i="2" s="1"/>
  <c r="O111" i="2"/>
  <c r="N111" i="2"/>
  <c r="M111" i="2"/>
  <c r="S111" i="2" s="1"/>
  <c r="L111" i="2"/>
  <c r="F111" i="2"/>
  <c r="U109" i="2"/>
  <c r="T109" i="2"/>
  <c r="Q109" i="2"/>
  <c r="W109" i="2" s="1"/>
  <c r="P109" i="2"/>
  <c r="V109" i="2" s="1"/>
  <c r="O109" i="2"/>
  <c r="N109" i="2"/>
  <c r="M109" i="2"/>
  <c r="S109" i="2" s="1"/>
  <c r="L109" i="2"/>
  <c r="F109" i="2"/>
  <c r="W108" i="2"/>
  <c r="S108" i="2"/>
  <c r="Q108" i="2"/>
  <c r="N108" i="2"/>
  <c r="T108" i="2" s="1"/>
  <c r="M108" i="2"/>
  <c r="F108" i="2"/>
  <c r="W107" i="2"/>
  <c r="V107" i="2"/>
  <c r="S107" i="2"/>
  <c r="Q107" i="2"/>
  <c r="P107" i="2"/>
  <c r="O107" i="2"/>
  <c r="U107" i="2" s="1"/>
  <c r="N107" i="2"/>
  <c r="T107" i="2" s="1"/>
  <c r="M107" i="2"/>
  <c r="F107" i="2"/>
  <c r="U106" i="2"/>
  <c r="T106" i="2"/>
  <c r="Q106" i="2"/>
  <c r="Q104" i="2" s="1"/>
  <c r="P106" i="2"/>
  <c r="V106" i="2" s="1"/>
  <c r="O106" i="2"/>
  <c r="N106" i="2"/>
  <c r="M106" i="2"/>
  <c r="M104" i="2" s="1"/>
  <c r="L106" i="2"/>
  <c r="F106" i="2"/>
  <c r="U105" i="2"/>
  <c r="T105" i="2"/>
  <c r="Q105" i="2"/>
  <c r="W105" i="2" s="1"/>
  <c r="O105" i="2"/>
  <c r="N105" i="2"/>
  <c r="M105" i="2"/>
  <c r="S105" i="2" s="1"/>
  <c r="F105" i="2"/>
  <c r="N104" i="2"/>
  <c r="K104" i="2"/>
  <c r="K102" i="2" s="1"/>
  <c r="J104" i="2"/>
  <c r="I104" i="2"/>
  <c r="H104" i="2"/>
  <c r="G104" i="2"/>
  <c r="W101" i="2"/>
  <c r="Q101" i="2"/>
  <c r="O101" i="2"/>
  <c r="U101" i="2" s="1"/>
  <c r="N101" i="2"/>
  <c r="T101" i="2" s="1"/>
  <c r="F101" i="2"/>
  <c r="W99" i="2"/>
  <c r="S99" i="2"/>
  <c r="Q99" i="2"/>
  <c r="O99" i="2"/>
  <c r="U99" i="2" s="1"/>
  <c r="N99" i="2"/>
  <c r="T99" i="2" s="1"/>
  <c r="M99" i="2"/>
  <c r="F99" i="2"/>
  <c r="T98" i="2"/>
  <c r="Q98" i="2"/>
  <c r="W98" i="2" s="1"/>
  <c r="O98" i="2"/>
  <c r="U98" i="2" s="1"/>
  <c r="N98" i="2"/>
  <c r="F98" i="2"/>
  <c r="U97" i="2"/>
  <c r="T97" i="2"/>
  <c r="Q97" i="2"/>
  <c r="W97" i="2" s="1"/>
  <c r="O97" i="2"/>
  <c r="N97" i="2"/>
  <c r="M97" i="2"/>
  <c r="S97" i="2" s="1"/>
  <c r="F97" i="2"/>
  <c r="W96" i="2"/>
  <c r="V96" i="2"/>
  <c r="S96" i="2"/>
  <c r="Q96" i="2"/>
  <c r="P96" i="2"/>
  <c r="O96" i="2"/>
  <c r="U96" i="2" s="1"/>
  <c r="N96" i="2"/>
  <c r="T96" i="2" s="1"/>
  <c r="M96" i="2"/>
  <c r="F96" i="2"/>
  <c r="W95" i="2"/>
  <c r="V95" i="2"/>
  <c r="S95" i="2"/>
  <c r="Q95" i="2"/>
  <c r="P95" i="2"/>
  <c r="O95" i="2"/>
  <c r="U95" i="2" s="1"/>
  <c r="N95" i="2"/>
  <c r="N94" i="2" s="1"/>
  <c r="M95" i="2"/>
  <c r="F95" i="2"/>
  <c r="Q94" i="2"/>
  <c r="K94" i="2"/>
  <c r="J94" i="2"/>
  <c r="I94" i="2"/>
  <c r="H94" i="2"/>
  <c r="G94" i="2"/>
  <c r="S93" i="2"/>
  <c r="Q93" i="2"/>
  <c r="W93" i="2" s="1"/>
  <c r="O93" i="2"/>
  <c r="N93" i="2"/>
  <c r="T93" i="2" s="1"/>
  <c r="M93" i="2"/>
  <c r="F93" i="2"/>
  <c r="W92" i="2"/>
  <c r="S92" i="2"/>
  <c r="Q92" i="2"/>
  <c r="O92" i="2"/>
  <c r="U92" i="2" s="1"/>
  <c r="N92" i="2"/>
  <c r="T92" i="2" s="1"/>
  <c r="M92" i="2"/>
  <c r="F92" i="2"/>
  <c r="U91" i="2"/>
  <c r="T91" i="2"/>
  <c r="Q91" i="2"/>
  <c r="W91" i="2" s="1"/>
  <c r="P91" i="2"/>
  <c r="V91" i="2" s="1"/>
  <c r="O91" i="2"/>
  <c r="N91" i="2"/>
  <c r="M91" i="2"/>
  <c r="L91" i="2" s="1"/>
  <c r="F91" i="2"/>
  <c r="U90" i="2"/>
  <c r="T90" i="2"/>
  <c r="Q90" i="2"/>
  <c r="W90" i="2" s="1"/>
  <c r="P90" i="2"/>
  <c r="O90" i="2"/>
  <c r="N90" i="2"/>
  <c r="M90" i="2"/>
  <c r="S90" i="2" s="1"/>
  <c r="L90" i="2"/>
  <c r="F90" i="2"/>
  <c r="V89" i="2"/>
  <c r="U89" i="2"/>
  <c r="Q89" i="2"/>
  <c r="P89" i="2"/>
  <c r="O89" i="2"/>
  <c r="N89" i="2"/>
  <c r="T89" i="2" s="1"/>
  <c r="M89" i="2"/>
  <c r="F89" i="2"/>
  <c r="N88" i="2"/>
  <c r="K88" i="2"/>
  <c r="J88" i="2"/>
  <c r="I88" i="2"/>
  <c r="H88" i="2"/>
  <c r="G88" i="2"/>
  <c r="W85" i="2"/>
  <c r="T85" i="2"/>
  <c r="S85" i="2"/>
  <c r="Q85" i="2"/>
  <c r="P85" i="2"/>
  <c r="V85" i="2" s="1"/>
  <c r="O85" i="2"/>
  <c r="U85" i="2" s="1"/>
  <c r="N85" i="2"/>
  <c r="M85" i="2"/>
  <c r="F85" i="2"/>
  <c r="Q84" i="2"/>
  <c r="W84" i="2" s="1"/>
  <c r="P84" i="2"/>
  <c r="V84" i="2" s="1"/>
  <c r="O84" i="2"/>
  <c r="U84" i="2" s="1"/>
  <c r="F84" i="2"/>
  <c r="U83" i="2"/>
  <c r="T83" i="2"/>
  <c r="Q83" i="2"/>
  <c r="W83" i="2" s="1"/>
  <c r="P83" i="2"/>
  <c r="V83" i="2" s="1"/>
  <c r="O83" i="2"/>
  <c r="N83" i="2"/>
  <c r="M83" i="2"/>
  <c r="S83" i="2" s="1"/>
  <c r="F83" i="2"/>
  <c r="V82" i="2"/>
  <c r="U82" i="2"/>
  <c r="Q82" i="2"/>
  <c r="Q80" i="2" s="1"/>
  <c r="P82" i="2"/>
  <c r="O82" i="2"/>
  <c r="N82" i="2"/>
  <c r="T82" i="2" s="1"/>
  <c r="M82" i="2"/>
  <c r="L82" i="2" s="1"/>
  <c r="F82" i="2"/>
  <c r="W81" i="2"/>
  <c r="T81" i="2"/>
  <c r="S81" i="2"/>
  <c r="Q81" i="2"/>
  <c r="O81" i="2"/>
  <c r="U81" i="2" s="1"/>
  <c r="N81" i="2"/>
  <c r="M81" i="2"/>
  <c r="F81" i="2"/>
  <c r="K80" i="2"/>
  <c r="J80" i="2"/>
  <c r="I80" i="2"/>
  <c r="H80" i="2"/>
  <c r="G80" i="2"/>
  <c r="V79" i="2"/>
  <c r="U79" i="2"/>
  <c r="Q79" i="2"/>
  <c r="W79" i="2" s="1"/>
  <c r="P79" i="2"/>
  <c r="O79" i="2"/>
  <c r="N79" i="2"/>
  <c r="T79" i="2" s="1"/>
  <c r="M79" i="2"/>
  <c r="L79" i="2" s="1"/>
  <c r="F79" i="2"/>
  <c r="W78" i="2"/>
  <c r="T78" i="2"/>
  <c r="Q78" i="2"/>
  <c r="O78" i="2"/>
  <c r="U78" i="2" s="1"/>
  <c r="N78" i="2"/>
  <c r="F78" i="2"/>
  <c r="T77" i="2"/>
  <c r="S77" i="2"/>
  <c r="Q77" i="2"/>
  <c r="W77" i="2" s="1"/>
  <c r="P77" i="2"/>
  <c r="V77" i="2" s="1"/>
  <c r="O77" i="2"/>
  <c r="U77" i="2" s="1"/>
  <c r="N77" i="2"/>
  <c r="M77" i="2"/>
  <c r="F77" i="2"/>
  <c r="V76" i="2"/>
  <c r="U76" i="2"/>
  <c r="Q76" i="2"/>
  <c r="W76" i="2" s="1"/>
  <c r="P76" i="2"/>
  <c r="O76" i="2"/>
  <c r="N76" i="2"/>
  <c r="T76" i="2" s="1"/>
  <c r="R76" i="2" s="1"/>
  <c r="M76" i="2"/>
  <c r="S76" i="2" s="1"/>
  <c r="F76" i="2"/>
  <c r="W75" i="2"/>
  <c r="V75" i="2"/>
  <c r="S75" i="2"/>
  <c r="Q75" i="2"/>
  <c r="P75" i="2"/>
  <c r="O75" i="2"/>
  <c r="O74" i="2" s="1"/>
  <c r="N75" i="2"/>
  <c r="T75" i="2" s="1"/>
  <c r="M75" i="2"/>
  <c r="F75" i="2"/>
  <c r="K74" i="2"/>
  <c r="J74" i="2"/>
  <c r="I74" i="2"/>
  <c r="H74" i="2"/>
  <c r="G74" i="2"/>
  <c r="U73" i="2"/>
  <c r="T73" i="2"/>
  <c r="Q73" i="2"/>
  <c r="W73" i="2" s="1"/>
  <c r="P73" i="2"/>
  <c r="V73" i="2" s="1"/>
  <c r="O73" i="2"/>
  <c r="N73" i="2"/>
  <c r="M73" i="2"/>
  <c r="S73" i="2" s="1"/>
  <c r="L73" i="2"/>
  <c r="F73" i="2"/>
  <c r="W72" i="2"/>
  <c r="V72" i="2"/>
  <c r="S72" i="2"/>
  <c r="Q72" i="2"/>
  <c r="P72" i="2"/>
  <c r="O72" i="2"/>
  <c r="U72" i="2" s="1"/>
  <c r="N72" i="2"/>
  <c r="T72" i="2" s="1"/>
  <c r="M72" i="2"/>
  <c r="F72" i="2"/>
  <c r="W71" i="2"/>
  <c r="V71" i="2"/>
  <c r="S71" i="2"/>
  <c r="Q71" i="2"/>
  <c r="P71" i="2"/>
  <c r="O71" i="2"/>
  <c r="U71" i="2" s="1"/>
  <c r="N71" i="2"/>
  <c r="N68" i="2" s="1"/>
  <c r="M71" i="2"/>
  <c r="F71" i="2"/>
  <c r="U70" i="2"/>
  <c r="T70" i="2"/>
  <c r="Q70" i="2"/>
  <c r="Q68" i="2" s="1"/>
  <c r="P70" i="2"/>
  <c r="V70" i="2" s="1"/>
  <c r="O70" i="2"/>
  <c r="N70" i="2"/>
  <c r="M70" i="2"/>
  <c r="L70" i="2" s="1"/>
  <c r="F70" i="2"/>
  <c r="U69" i="2"/>
  <c r="T69" i="2"/>
  <c r="Q69" i="2"/>
  <c r="W69" i="2" s="1"/>
  <c r="P69" i="2"/>
  <c r="P68" i="2" s="1"/>
  <c r="O69" i="2"/>
  <c r="N69" i="2"/>
  <c r="M69" i="2"/>
  <c r="S69" i="2" s="1"/>
  <c r="F69" i="2"/>
  <c r="O68" i="2"/>
  <c r="K68" i="2"/>
  <c r="J68" i="2"/>
  <c r="I68" i="2"/>
  <c r="H68" i="2"/>
  <c r="G68" i="2"/>
  <c r="F68" i="2"/>
  <c r="T67" i="2"/>
  <c r="S67" i="2"/>
  <c r="Q67" i="2"/>
  <c r="W67" i="2" s="1"/>
  <c r="P67" i="2"/>
  <c r="V67" i="2" s="1"/>
  <c r="O67" i="2"/>
  <c r="U67" i="2" s="1"/>
  <c r="N67" i="2"/>
  <c r="M67" i="2"/>
  <c r="L67" i="2" s="1"/>
  <c r="F67" i="2"/>
  <c r="V66" i="2"/>
  <c r="U66" i="2"/>
  <c r="Q66" i="2"/>
  <c r="W66" i="2" s="1"/>
  <c r="P66" i="2"/>
  <c r="O66" i="2"/>
  <c r="N66" i="2"/>
  <c r="T66" i="2" s="1"/>
  <c r="F66" i="2"/>
  <c r="V65" i="2"/>
  <c r="U65" i="2"/>
  <c r="Q65" i="2"/>
  <c r="Q62" i="2" s="1"/>
  <c r="P65" i="2"/>
  <c r="O65" i="2"/>
  <c r="N65" i="2"/>
  <c r="T65" i="2" s="1"/>
  <c r="M65" i="2"/>
  <c r="L65" i="2" s="1"/>
  <c r="F65" i="2"/>
  <c r="W64" i="2"/>
  <c r="T64" i="2"/>
  <c r="S64" i="2"/>
  <c r="Q64" i="2"/>
  <c r="P64" i="2"/>
  <c r="V64" i="2" s="1"/>
  <c r="O64" i="2"/>
  <c r="U64" i="2" s="1"/>
  <c r="N64" i="2"/>
  <c r="M64" i="2"/>
  <c r="F64" i="2"/>
  <c r="T63" i="2"/>
  <c r="S63" i="2"/>
  <c r="Q63" i="2"/>
  <c r="W63" i="2" s="1"/>
  <c r="O63" i="2"/>
  <c r="O62" i="2" s="1"/>
  <c r="U62" i="2" s="1"/>
  <c r="N63" i="2"/>
  <c r="M63" i="2"/>
  <c r="F63" i="2"/>
  <c r="N62" i="2"/>
  <c r="K62" i="2"/>
  <c r="J62" i="2"/>
  <c r="I62" i="2"/>
  <c r="H62" i="2"/>
  <c r="G62" i="2"/>
  <c r="W61" i="2"/>
  <c r="V61" i="2"/>
  <c r="S61" i="2"/>
  <c r="Q61" i="2"/>
  <c r="P61" i="2"/>
  <c r="O61" i="2"/>
  <c r="U61" i="2" s="1"/>
  <c r="N61" i="2"/>
  <c r="T61" i="2" s="1"/>
  <c r="R61" i="2" s="1"/>
  <c r="M61" i="2"/>
  <c r="F61" i="2"/>
  <c r="U60" i="2"/>
  <c r="T60" i="2"/>
  <c r="Q60" i="2"/>
  <c r="W60" i="2" s="1"/>
  <c r="P60" i="2"/>
  <c r="V60" i="2" s="1"/>
  <c r="O60" i="2"/>
  <c r="N60" i="2"/>
  <c r="M60" i="2"/>
  <c r="L60" i="2" s="1"/>
  <c r="F60" i="2"/>
  <c r="U59" i="2"/>
  <c r="T59" i="2"/>
  <c r="Q59" i="2"/>
  <c r="W59" i="2" s="1"/>
  <c r="O59" i="2"/>
  <c r="N59" i="2"/>
  <c r="M59" i="2"/>
  <c r="S59" i="2" s="1"/>
  <c r="F59" i="2"/>
  <c r="V58" i="2"/>
  <c r="U58" i="2"/>
  <c r="Q58" i="2"/>
  <c r="Q56" i="2" s="1"/>
  <c r="P58" i="2"/>
  <c r="O58" i="2"/>
  <c r="N58" i="2"/>
  <c r="T58" i="2" s="1"/>
  <c r="M58" i="2"/>
  <c r="L58" i="2" s="1"/>
  <c r="F58" i="2"/>
  <c r="W57" i="2"/>
  <c r="T57" i="2"/>
  <c r="S57" i="2"/>
  <c r="Q57" i="2"/>
  <c r="P57" i="2"/>
  <c r="V57" i="2" s="1"/>
  <c r="O57" i="2"/>
  <c r="U57" i="2" s="1"/>
  <c r="N57" i="2"/>
  <c r="M57" i="2"/>
  <c r="F57" i="2"/>
  <c r="M56" i="2"/>
  <c r="K56" i="2"/>
  <c r="K54" i="2" s="1"/>
  <c r="J56" i="2"/>
  <c r="I56" i="2"/>
  <c r="I54" i="2" s="1"/>
  <c r="H56" i="2"/>
  <c r="G56" i="2"/>
  <c r="T53" i="2"/>
  <c r="S53" i="2"/>
  <c r="Q53" i="2"/>
  <c r="W53" i="2" s="1"/>
  <c r="P53" i="2"/>
  <c r="V53" i="2" s="1"/>
  <c r="O53" i="2"/>
  <c r="U53" i="2" s="1"/>
  <c r="N53" i="2"/>
  <c r="M53" i="2"/>
  <c r="L53" i="2" s="1"/>
  <c r="F53" i="2"/>
  <c r="V52" i="2"/>
  <c r="Q52" i="2"/>
  <c r="W52" i="2" s="1"/>
  <c r="P52" i="2"/>
  <c r="O52" i="2"/>
  <c r="U52" i="2" s="1"/>
  <c r="N52" i="2"/>
  <c r="T52" i="2" s="1"/>
  <c r="F52" i="2"/>
  <c r="V51" i="2"/>
  <c r="U51" i="2"/>
  <c r="Q51" i="2"/>
  <c r="Q48" i="2" s="1"/>
  <c r="P51" i="2"/>
  <c r="O51" i="2"/>
  <c r="N51" i="2"/>
  <c r="T51" i="2" s="1"/>
  <c r="M51" i="2"/>
  <c r="L51" i="2" s="1"/>
  <c r="F51" i="2"/>
  <c r="W50" i="2"/>
  <c r="T50" i="2"/>
  <c r="S50" i="2"/>
  <c r="Q50" i="2"/>
  <c r="O50" i="2"/>
  <c r="U50" i="2" s="1"/>
  <c r="N50" i="2"/>
  <c r="M50" i="2"/>
  <c r="F50" i="2"/>
  <c r="T49" i="2"/>
  <c r="S49" i="2"/>
  <c r="Q49" i="2"/>
  <c r="W49" i="2" s="1"/>
  <c r="O49" i="2"/>
  <c r="O48" i="2" s="1"/>
  <c r="N49" i="2"/>
  <c r="M49" i="2"/>
  <c r="F49" i="2"/>
  <c r="N48" i="2"/>
  <c r="K48" i="2"/>
  <c r="J48" i="2"/>
  <c r="H48" i="2"/>
  <c r="G48" i="2"/>
  <c r="V43" i="2"/>
  <c r="U43" i="2"/>
  <c r="Q43" i="2"/>
  <c r="W43" i="2" s="1"/>
  <c r="P43" i="2"/>
  <c r="O43" i="2"/>
  <c r="N43" i="2"/>
  <c r="T43" i="2" s="1"/>
  <c r="M43" i="2"/>
  <c r="S43" i="2" s="1"/>
  <c r="F43" i="2"/>
  <c r="W42" i="2"/>
  <c r="Q42" i="2"/>
  <c r="O42" i="2"/>
  <c r="U42" i="2" s="1"/>
  <c r="N42" i="2"/>
  <c r="T42" i="2" s="1"/>
  <c r="F42" i="2"/>
  <c r="W41" i="2"/>
  <c r="S41" i="2"/>
  <c r="Q41" i="2"/>
  <c r="O41" i="2"/>
  <c r="U41" i="2" s="1"/>
  <c r="N41" i="2"/>
  <c r="T41" i="2" s="1"/>
  <c r="M41" i="2"/>
  <c r="F41" i="2"/>
  <c r="U40" i="2"/>
  <c r="T40" i="2"/>
  <c r="Q40" i="2"/>
  <c r="W40" i="2" s="1"/>
  <c r="P40" i="2"/>
  <c r="V40" i="2" s="1"/>
  <c r="O40" i="2"/>
  <c r="N40" i="2"/>
  <c r="M40" i="2"/>
  <c r="S40" i="2" s="1"/>
  <c r="F40" i="2"/>
  <c r="V39" i="2"/>
  <c r="U39" i="2"/>
  <c r="Q39" i="2"/>
  <c r="Q38" i="2" s="1"/>
  <c r="P39" i="2"/>
  <c r="O39" i="2"/>
  <c r="N39" i="2"/>
  <c r="T39" i="2" s="1"/>
  <c r="M39" i="2"/>
  <c r="L39" i="2" s="1"/>
  <c r="F39" i="2"/>
  <c r="O38" i="2"/>
  <c r="N38" i="2"/>
  <c r="K38" i="2"/>
  <c r="J38" i="2"/>
  <c r="I38" i="2"/>
  <c r="H38" i="2"/>
  <c r="G38" i="2"/>
  <c r="U37" i="2"/>
  <c r="T37" i="2"/>
  <c r="Q37" i="2"/>
  <c r="W37" i="2" s="1"/>
  <c r="O37" i="2"/>
  <c r="N37" i="2"/>
  <c r="M37" i="2"/>
  <c r="S37" i="2" s="1"/>
  <c r="F37" i="2"/>
  <c r="U36" i="2"/>
  <c r="Q36" i="2"/>
  <c r="W36" i="2" s="1"/>
  <c r="O36" i="2"/>
  <c r="N36" i="2"/>
  <c r="T36" i="2" s="1"/>
  <c r="F36" i="2"/>
  <c r="W35" i="2"/>
  <c r="V35" i="2"/>
  <c r="S35" i="2"/>
  <c r="Q35" i="2"/>
  <c r="P35" i="2"/>
  <c r="O35" i="2"/>
  <c r="U35" i="2" s="1"/>
  <c r="N35" i="2"/>
  <c r="T35" i="2" s="1"/>
  <c r="M35" i="2"/>
  <c r="L35" i="2" s="1"/>
  <c r="F35" i="2"/>
  <c r="W34" i="2"/>
  <c r="T34" i="2"/>
  <c r="Q34" i="2"/>
  <c r="P34" i="2"/>
  <c r="V34" i="2" s="1"/>
  <c r="O34" i="2"/>
  <c r="U34" i="2" s="1"/>
  <c r="N34" i="2"/>
  <c r="F34" i="2"/>
  <c r="U33" i="2"/>
  <c r="T33" i="2"/>
  <c r="Q33" i="2"/>
  <c r="W33" i="2" s="1"/>
  <c r="P33" i="2"/>
  <c r="O33" i="2"/>
  <c r="O32" i="2" s="1"/>
  <c r="N33" i="2"/>
  <c r="M33" i="2"/>
  <c r="S33" i="2" s="1"/>
  <c r="F33" i="2"/>
  <c r="Q32" i="2"/>
  <c r="K32" i="2"/>
  <c r="J32" i="2"/>
  <c r="I32" i="2"/>
  <c r="H32" i="2"/>
  <c r="G32" i="2"/>
  <c r="W31" i="2"/>
  <c r="T31" i="2"/>
  <c r="S31" i="2"/>
  <c r="Q31" i="2"/>
  <c r="P31" i="2"/>
  <c r="V31" i="2" s="1"/>
  <c r="O31" i="2"/>
  <c r="U31" i="2" s="1"/>
  <c r="N31" i="2"/>
  <c r="M31" i="2"/>
  <c r="F31" i="2"/>
  <c r="T30" i="2"/>
  <c r="Q30" i="2"/>
  <c r="W30" i="2" s="1"/>
  <c r="O30" i="2"/>
  <c r="U30" i="2" s="1"/>
  <c r="N30" i="2"/>
  <c r="F30" i="2"/>
  <c r="U29" i="2"/>
  <c r="Q29" i="2"/>
  <c r="W29" i="2" s="1"/>
  <c r="O29" i="2"/>
  <c r="N29" i="2"/>
  <c r="T29" i="2" s="1"/>
  <c r="M29" i="2"/>
  <c r="F29" i="2"/>
  <c r="W28" i="2"/>
  <c r="V28" i="2"/>
  <c r="S28" i="2"/>
  <c r="Q28" i="2"/>
  <c r="P28" i="2"/>
  <c r="O28" i="2"/>
  <c r="U28" i="2" s="1"/>
  <c r="N28" i="2"/>
  <c r="T28" i="2" s="1"/>
  <c r="M28" i="2"/>
  <c r="L28" i="2" s="1"/>
  <c r="F28" i="2"/>
  <c r="W27" i="2"/>
  <c r="T27" i="2"/>
  <c r="S27" i="2"/>
  <c r="Q27" i="2"/>
  <c r="O27" i="2"/>
  <c r="O26" i="2" s="1"/>
  <c r="N27" i="2"/>
  <c r="N26" i="2" s="1"/>
  <c r="M27" i="2"/>
  <c r="F27" i="2"/>
  <c r="K26" i="2"/>
  <c r="K25" i="2" s="1"/>
  <c r="J26" i="2"/>
  <c r="I26" i="2"/>
  <c r="I25" i="2" s="1"/>
  <c r="I44" i="2" s="1"/>
  <c r="H26" i="2"/>
  <c r="H25" i="2" s="1"/>
  <c r="H44" i="2" s="1"/>
  <c r="G26" i="2"/>
  <c r="V22" i="2"/>
  <c r="U22" i="2"/>
  <c r="T22" i="2"/>
  <c r="S22" i="2"/>
  <c r="W21" i="2"/>
  <c r="U21" i="2"/>
  <c r="T21" i="2"/>
  <c r="S21" i="2"/>
  <c r="W20" i="2"/>
  <c r="T20" i="2"/>
  <c r="S20" i="2"/>
  <c r="W19" i="2"/>
  <c r="V19" i="2"/>
  <c r="U19" i="2"/>
  <c r="S19" i="2"/>
  <c r="W18" i="2"/>
  <c r="V18" i="2"/>
  <c r="U18" i="2"/>
  <c r="T18" i="2"/>
  <c r="W16" i="2"/>
  <c r="V16" i="2"/>
  <c r="U16" i="2"/>
  <c r="T16" i="2"/>
  <c r="S16" i="2"/>
  <c r="Q13" i="2"/>
  <c r="W13" i="2" s="1"/>
  <c r="N13" i="2"/>
  <c r="T13" i="2" s="1"/>
  <c r="F13" i="2"/>
  <c r="W186" i="2" l="1"/>
  <c r="U68" i="2"/>
  <c r="R146" i="2"/>
  <c r="R16" i="2"/>
  <c r="R21" i="2"/>
  <c r="R40" i="2"/>
  <c r="L190" i="6"/>
  <c r="L190" i="5" s="1"/>
  <c r="P190" i="6"/>
  <c r="P190" i="5" s="1"/>
  <c r="M214" i="2"/>
  <c r="G78" i="6"/>
  <c r="H78" i="5"/>
  <c r="H155" i="4"/>
  <c r="G232" i="4"/>
  <c r="F232" i="4" s="1"/>
  <c r="N72" i="10"/>
  <c r="I24" i="10"/>
  <c r="I190" i="11"/>
  <c r="L30" i="10"/>
  <c r="S192" i="2"/>
  <c r="J54" i="2"/>
  <c r="W62" i="2"/>
  <c r="W68" i="2"/>
  <c r="T94" i="2"/>
  <c r="R201" i="2"/>
  <c r="K78" i="5"/>
  <c r="S84" i="15"/>
  <c r="S44" i="15" s="1"/>
  <c r="W32" i="2"/>
  <c r="U32" i="2"/>
  <c r="R35" i="2"/>
  <c r="T38" i="2"/>
  <c r="R43" i="2"/>
  <c r="K44" i="2"/>
  <c r="T48" i="2"/>
  <c r="H54" i="2"/>
  <c r="F54" i="2" s="1"/>
  <c r="G54" i="2"/>
  <c r="F62" i="2"/>
  <c r="V68" i="2"/>
  <c r="T68" i="2"/>
  <c r="W80" i="2"/>
  <c r="R85" i="2"/>
  <c r="N86" i="2"/>
  <c r="H86" i="2"/>
  <c r="T86" i="2" s="1"/>
  <c r="W94" i="2"/>
  <c r="R96" i="2"/>
  <c r="R107" i="2"/>
  <c r="R109" i="2"/>
  <c r="R111" i="2"/>
  <c r="H102" i="2"/>
  <c r="T118" i="2"/>
  <c r="S118" i="2"/>
  <c r="W118" i="2"/>
  <c r="R123" i="2"/>
  <c r="R124" i="2"/>
  <c r="F128" i="2"/>
  <c r="U128" i="2"/>
  <c r="O126" i="2"/>
  <c r="U126" i="2" s="1"/>
  <c r="T128" i="2"/>
  <c r="R137" i="2"/>
  <c r="F142" i="2"/>
  <c r="K140" i="2"/>
  <c r="W148" i="2"/>
  <c r="I140" i="2"/>
  <c r="R159" i="2"/>
  <c r="F160" i="2"/>
  <c r="W160" i="2"/>
  <c r="U160" i="2"/>
  <c r="R162" i="2"/>
  <c r="F166" i="2"/>
  <c r="R170" i="2"/>
  <c r="R175" i="2"/>
  <c r="R177" i="2"/>
  <c r="T178" i="2"/>
  <c r="R197" i="2"/>
  <c r="W198" i="2"/>
  <c r="U198" i="2"/>
  <c r="R200" i="2"/>
  <c r="W38" i="2"/>
  <c r="T62" i="2"/>
  <c r="R73" i="2"/>
  <c r="U74" i="2"/>
  <c r="W112" i="2"/>
  <c r="F118" i="2"/>
  <c r="S120" i="2"/>
  <c r="W128" i="2"/>
  <c r="R133" i="2"/>
  <c r="U134" i="2"/>
  <c r="H140" i="2"/>
  <c r="T166" i="2"/>
  <c r="W172" i="2"/>
  <c r="M213" i="2"/>
  <c r="S213" i="2" s="1"/>
  <c r="S210" i="10"/>
  <c r="S190" i="10" s="1"/>
  <c r="P210" i="10"/>
  <c r="P30" i="10"/>
  <c r="M101" i="4"/>
  <c r="M99" i="4" s="1"/>
  <c r="M59" i="4" s="1"/>
  <c r="K105" i="4"/>
  <c r="K101" i="4" s="1"/>
  <c r="S44" i="13"/>
  <c r="S21" i="13" s="1"/>
  <c r="G90" i="10"/>
  <c r="P92" i="2" s="1"/>
  <c r="V92" i="2" s="1"/>
  <c r="M34" i="2"/>
  <c r="S34" i="2" s="1"/>
  <c r="Q92" i="10"/>
  <c r="R112" i="10"/>
  <c r="O102" i="11"/>
  <c r="H140" i="11"/>
  <c r="J140" i="10"/>
  <c r="R192" i="10"/>
  <c r="S102" i="11"/>
  <c r="S92" i="10"/>
  <c r="R92" i="10"/>
  <c r="P72" i="10"/>
  <c r="R72" i="10"/>
  <c r="S36" i="10"/>
  <c r="S30" i="10"/>
  <c r="R23" i="11"/>
  <c r="O23" i="15"/>
  <c r="S23" i="15"/>
  <c r="R99" i="2"/>
  <c r="G40" i="5"/>
  <c r="H55" i="4" s="1"/>
  <c r="H51" i="4" s="1"/>
  <c r="M42" i="2"/>
  <c r="S42" i="2" s="1"/>
  <c r="M190" i="13"/>
  <c r="M205" i="4"/>
  <c r="G112" i="13"/>
  <c r="G112" i="15"/>
  <c r="U48" i="2"/>
  <c r="U38" i="2"/>
  <c r="K84" i="15"/>
  <c r="K44" i="15" s="1"/>
  <c r="G46" i="15"/>
  <c r="O44" i="15"/>
  <c r="K23" i="15"/>
  <c r="I37" i="4"/>
  <c r="G24" i="15"/>
  <c r="I23" i="15"/>
  <c r="I42" i="15" s="1"/>
  <c r="M23" i="15"/>
  <c r="M42" i="15" s="1"/>
  <c r="Q23" i="15"/>
  <c r="Q42" i="15" s="1"/>
  <c r="G34" i="10"/>
  <c r="P36" i="2" s="1"/>
  <c r="V36" i="2" s="1"/>
  <c r="L45" i="4"/>
  <c r="K49" i="4"/>
  <c r="K45" i="4" s="1"/>
  <c r="K23" i="11"/>
  <c r="O23" i="11"/>
  <c r="O42" i="11" s="1"/>
  <c r="S23" i="11"/>
  <c r="S42" i="11" s="1"/>
  <c r="P23" i="11"/>
  <c r="G236" i="4"/>
  <c r="F236" i="4" s="1"/>
  <c r="G218" i="5"/>
  <c r="H233" i="4" s="1"/>
  <c r="G233" i="4" s="1"/>
  <c r="F233" i="4" s="1"/>
  <c r="R210" i="5"/>
  <c r="G178" i="6"/>
  <c r="I84" i="6"/>
  <c r="I84" i="5" s="1"/>
  <c r="O78" i="5"/>
  <c r="G78" i="5"/>
  <c r="T204" i="2"/>
  <c r="H46" i="2"/>
  <c r="I102" i="2"/>
  <c r="I119" i="4"/>
  <c r="I117" i="4" s="1"/>
  <c r="G123" i="4"/>
  <c r="I101" i="4"/>
  <c r="I99" i="4" s="1"/>
  <c r="I59" i="4" s="1"/>
  <c r="I35" i="4" s="1"/>
  <c r="K43" i="4"/>
  <c r="K39" i="4" s="1"/>
  <c r="L39" i="4"/>
  <c r="L24" i="10"/>
  <c r="L23" i="10" s="1"/>
  <c r="P24" i="10"/>
  <c r="K55" i="4"/>
  <c r="K51" i="4" s="1"/>
  <c r="L51" i="4"/>
  <c r="K91" i="4"/>
  <c r="K87" i="4" s="1"/>
  <c r="L87" i="4"/>
  <c r="J84" i="10"/>
  <c r="N84" i="10"/>
  <c r="K111" i="4"/>
  <c r="K107" i="4" s="1"/>
  <c r="L107" i="4"/>
  <c r="L99" i="4" s="1"/>
  <c r="R84" i="10"/>
  <c r="L127" i="4"/>
  <c r="L117" i="4" s="1"/>
  <c r="K131" i="4"/>
  <c r="K127" i="4" s="1"/>
  <c r="K117" i="4" s="1"/>
  <c r="K197" i="4"/>
  <c r="L193" i="4"/>
  <c r="L199" i="4"/>
  <c r="K203" i="4"/>
  <c r="K211" i="4"/>
  <c r="K207" i="4" s="1"/>
  <c r="L207" i="4"/>
  <c r="K229" i="4"/>
  <c r="K225" i="4" s="1"/>
  <c r="L225" i="4"/>
  <c r="G234" i="4"/>
  <c r="F234" i="4" s="1"/>
  <c r="H39" i="4"/>
  <c r="H45" i="4"/>
  <c r="H61" i="4"/>
  <c r="G65" i="4"/>
  <c r="H75" i="4"/>
  <c r="H67" i="4" s="1"/>
  <c r="G79" i="4"/>
  <c r="M72" i="5"/>
  <c r="Q72" i="5"/>
  <c r="H87" i="4"/>
  <c r="M101" i="2"/>
  <c r="S101" i="2" s="1"/>
  <c r="H107" i="4"/>
  <c r="H99" i="4" s="1"/>
  <c r="J84" i="6"/>
  <c r="R84" i="6"/>
  <c r="H127" i="4"/>
  <c r="H117" i="4" s="1"/>
  <c r="M211" i="2"/>
  <c r="S211" i="2" s="1"/>
  <c r="H225" i="4"/>
  <c r="N190" i="6"/>
  <c r="H207" i="4"/>
  <c r="F88" i="2"/>
  <c r="F74" i="2"/>
  <c r="F38" i="2"/>
  <c r="J25" i="2"/>
  <c r="J44" i="2" s="1"/>
  <c r="G25" i="2"/>
  <c r="G44" i="2" s="1"/>
  <c r="G19" i="15"/>
  <c r="I14" i="4" s="1"/>
  <c r="N23" i="11"/>
  <c r="G217" i="10"/>
  <c r="P211" i="2" s="1"/>
  <c r="V211" i="2" s="1"/>
  <c r="P192" i="10"/>
  <c r="L192" i="10"/>
  <c r="Q184" i="10"/>
  <c r="G182" i="10"/>
  <c r="G178" i="11"/>
  <c r="M102" i="11"/>
  <c r="G116" i="10"/>
  <c r="P116" i="2" s="1"/>
  <c r="V116" i="2" s="1"/>
  <c r="K102" i="10"/>
  <c r="I102" i="11"/>
  <c r="Q84" i="10"/>
  <c r="P84" i="10"/>
  <c r="M84" i="10"/>
  <c r="I92" i="10"/>
  <c r="I84" i="10" s="1"/>
  <c r="G92" i="11"/>
  <c r="G76" i="10"/>
  <c r="P78" i="2" s="1"/>
  <c r="J72" i="10"/>
  <c r="G36" i="11"/>
  <c r="H23" i="11"/>
  <c r="Q24" i="10"/>
  <c r="Q23" i="10" s="1"/>
  <c r="M23" i="10"/>
  <c r="G210" i="12"/>
  <c r="G36" i="9"/>
  <c r="H23" i="9"/>
  <c r="G210" i="6"/>
  <c r="G210" i="5" s="1"/>
  <c r="R192" i="5"/>
  <c r="M190" i="2"/>
  <c r="S190" i="2" s="1"/>
  <c r="J192" i="5"/>
  <c r="G192" i="6"/>
  <c r="G192" i="5" s="1"/>
  <c r="M112" i="5"/>
  <c r="M84" i="6"/>
  <c r="M84" i="5" s="1"/>
  <c r="M98" i="2"/>
  <c r="S98" i="2" s="1"/>
  <c r="N84" i="6"/>
  <c r="M78" i="2"/>
  <c r="S78" i="2" s="1"/>
  <c r="M66" i="2"/>
  <c r="M52" i="2"/>
  <c r="S52" i="2" s="1"/>
  <c r="R52" i="2" s="1"/>
  <c r="R23" i="6"/>
  <c r="R42" i="6" s="1"/>
  <c r="J23" i="6"/>
  <c r="G19" i="6"/>
  <c r="H19" i="5"/>
  <c r="H23" i="7"/>
  <c r="G192" i="15"/>
  <c r="O191" i="2"/>
  <c r="F172" i="2"/>
  <c r="F204" i="2"/>
  <c r="J184" i="2"/>
  <c r="I184" i="2"/>
  <c r="J102" i="2"/>
  <c r="F112" i="2"/>
  <c r="G102" i="2"/>
  <c r="J86" i="2"/>
  <c r="I86" i="2"/>
  <c r="I46" i="2" s="1"/>
  <c r="F32" i="2"/>
  <c r="F26" i="2"/>
  <c r="K190" i="15"/>
  <c r="O190" i="15"/>
  <c r="O21" i="15" s="1"/>
  <c r="S190" i="15"/>
  <c r="S21" i="15" s="1"/>
  <c r="O108" i="2"/>
  <c r="G104" i="15"/>
  <c r="O88" i="2"/>
  <c r="U88" i="2" s="1"/>
  <c r="P44" i="15"/>
  <c r="P21" i="15" s="1"/>
  <c r="N44" i="15"/>
  <c r="M44" i="15"/>
  <c r="M21" i="15" s="1"/>
  <c r="Q44" i="15"/>
  <c r="Q21" i="15" s="1"/>
  <c r="J84" i="15"/>
  <c r="J44" i="15" s="1"/>
  <c r="J21" i="15" s="1"/>
  <c r="N84" i="15"/>
  <c r="R84" i="15"/>
  <c r="R44" i="15" s="1"/>
  <c r="R21" i="15" s="1"/>
  <c r="R92" i="2"/>
  <c r="H102" i="13"/>
  <c r="G102" i="13" s="1"/>
  <c r="G19" i="10"/>
  <c r="G219" i="10"/>
  <c r="P213" i="2" s="1"/>
  <c r="V213" i="2" s="1"/>
  <c r="G220" i="10"/>
  <c r="P214" i="2" s="1"/>
  <c r="V214" i="2" s="1"/>
  <c r="G214" i="10"/>
  <c r="P208" i="2" s="1"/>
  <c r="V208" i="2" s="1"/>
  <c r="G210" i="11"/>
  <c r="O190" i="11"/>
  <c r="S190" i="11"/>
  <c r="R190" i="11"/>
  <c r="G184" i="11"/>
  <c r="O140" i="11"/>
  <c r="S140" i="11"/>
  <c r="N140" i="11"/>
  <c r="L178" i="10"/>
  <c r="L140" i="10" s="1"/>
  <c r="P178" i="10"/>
  <c r="K140" i="11"/>
  <c r="S102" i="10"/>
  <c r="G112" i="11"/>
  <c r="L102" i="10"/>
  <c r="P102" i="10"/>
  <c r="I112" i="10"/>
  <c r="I102" i="10" s="1"/>
  <c r="M112" i="10"/>
  <c r="M102" i="10" s="1"/>
  <c r="Q112" i="10"/>
  <c r="Q102" i="10" s="1"/>
  <c r="L84" i="10"/>
  <c r="G96" i="10"/>
  <c r="P98" i="2" s="1"/>
  <c r="V98" i="2" s="1"/>
  <c r="I84" i="11"/>
  <c r="I44" i="11" s="1"/>
  <c r="M84" i="11"/>
  <c r="Q84" i="11"/>
  <c r="Q44" i="11" s="1"/>
  <c r="P44" i="11"/>
  <c r="I72" i="10"/>
  <c r="M72" i="10"/>
  <c r="Q72" i="10"/>
  <c r="L44" i="11"/>
  <c r="K23" i="10"/>
  <c r="O23" i="10"/>
  <c r="G40" i="10"/>
  <c r="P42" i="2" s="1"/>
  <c r="V42" i="2" s="1"/>
  <c r="I23" i="10"/>
  <c r="L23" i="11"/>
  <c r="I23" i="11"/>
  <c r="M23" i="11"/>
  <c r="Q23" i="11"/>
  <c r="G28" i="10"/>
  <c r="P30" i="2" s="1"/>
  <c r="V30" i="2" s="1"/>
  <c r="G19" i="5"/>
  <c r="H14" i="4" s="1"/>
  <c r="M13" i="2"/>
  <c r="M208" i="2"/>
  <c r="M204" i="2" s="1"/>
  <c r="K190" i="6"/>
  <c r="O190" i="6"/>
  <c r="O190" i="5" s="1"/>
  <c r="S190" i="6"/>
  <c r="S190" i="5" s="1"/>
  <c r="L192" i="5"/>
  <c r="N128" i="5"/>
  <c r="G128" i="6"/>
  <c r="G132" i="5"/>
  <c r="I112" i="5"/>
  <c r="K102" i="6"/>
  <c r="K102" i="5" s="1"/>
  <c r="M116" i="2"/>
  <c r="O102" i="6"/>
  <c r="O102" i="5" s="1"/>
  <c r="L102" i="6"/>
  <c r="L102" i="5" s="1"/>
  <c r="P102" i="6"/>
  <c r="P102" i="5" s="1"/>
  <c r="J102" i="6"/>
  <c r="J102" i="5" s="1"/>
  <c r="N102" i="6"/>
  <c r="N102" i="5" s="1"/>
  <c r="R102" i="6"/>
  <c r="R102" i="5" s="1"/>
  <c r="S102" i="6"/>
  <c r="S102" i="5" s="1"/>
  <c r="G112" i="6"/>
  <c r="G112" i="5" s="1"/>
  <c r="O92" i="5"/>
  <c r="K84" i="6"/>
  <c r="K84" i="5" s="1"/>
  <c r="S84" i="6"/>
  <c r="G92" i="6"/>
  <c r="N92" i="5"/>
  <c r="R92" i="5"/>
  <c r="G72" i="6"/>
  <c r="G72" i="5" s="1"/>
  <c r="G24" i="6"/>
  <c r="G24" i="5" s="1"/>
  <c r="J30" i="5"/>
  <c r="L23" i="6"/>
  <c r="N23" i="6"/>
  <c r="G36" i="6"/>
  <c r="G36" i="5" s="1"/>
  <c r="H24" i="5"/>
  <c r="H23" i="6"/>
  <c r="I23" i="6"/>
  <c r="I42" i="6" s="1"/>
  <c r="M23" i="6"/>
  <c r="Q23" i="6"/>
  <c r="Q42" i="6" s="1"/>
  <c r="P23" i="6"/>
  <c r="M30" i="2"/>
  <c r="M26" i="2" s="1"/>
  <c r="M36" i="2"/>
  <c r="S36" i="2" s="1"/>
  <c r="P30" i="5"/>
  <c r="G30" i="6"/>
  <c r="G30" i="5" s="1"/>
  <c r="N24" i="5"/>
  <c r="U26" i="2"/>
  <c r="O25" i="2"/>
  <c r="W48" i="2"/>
  <c r="R64" i="2"/>
  <c r="R136" i="2"/>
  <c r="T26" i="2"/>
  <c r="R28" i="2"/>
  <c r="R31" i="2"/>
  <c r="R34" i="2"/>
  <c r="R57" i="2"/>
  <c r="W56" i="2"/>
  <c r="Q54" i="2"/>
  <c r="W54" i="2" s="1"/>
  <c r="R72" i="2"/>
  <c r="R83" i="2"/>
  <c r="S104" i="2"/>
  <c r="W104" i="2"/>
  <c r="Q102" i="2"/>
  <c r="W102" i="2" s="1"/>
  <c r="R115" i="2"/>
  <c r="R132" i="2"/>
  <c r="S56" i="2"/>
  <c r="L64" i="2"/>
  <c r="L69" i="2"/>
  <c r="W70" i="2"/>
  <c r="L83" i="2"/>
  <c r="S84" i="2"/>
  <c r="U93" i="2"/>
  <c r="T104" i="2"/>
  <c r="W121" i="2"/>
  <c r="W130" i="2"/>
  <c r="Q142" i="2"/>
  <c r="W143" i="2"/>
  <c r="T154" i="2"/>
  <c r="L171" i="2"/>
  <c r="S171" i="2"/>
  <c r="R171" i="2" s="1"/>
  <c r="F198" i="2"/>
  <c r="L205" i="2"/>
  <c r="S205" i="2"/>
  <c r="Q204" i="2"/>
  <c r="W204" i="2" s="1"/>
  <c r="W205" i="2"/>
  <c r="J140" i="14"/>
  <c r="J21" i="14" s="1"/>
  <c r="G142" i="14"/>
  <c r="K42" i="15"/>
  <c r="Q26" i="2"/>
  <c r="L31" i="2"/>
  <c r="N32" i="2"/>
  <c r="T32" i="2" s="1"/>
  <c r="L34" i="2"/>
  <c r="F48" i="2"/>
  <c r="L49" i="2"/>
  <c r="U49" i="2"/>
  <c r="W51" i="2"/>
  <c r="O56" i="2"/>
  <c r="L57" i="2"/>
  <c r="S60" i="2"/>
  <c r="R60" i="2" s="1"/>
  <c r="L63" i="2"/>
  <c r="U63" i="2"/>
  <c r="W65" i="2"/>
  <c r="V69" i="2"/>
  <c r="R69" i="2" s="1"/>
  <c r="S70" i="2"/>
  <c r="L77" i="2"/>
  <c r="O80" i="2"/>
  <c r="U80" i="2" s="1"/>
  <c r="L85" i="2"/>
  <c r="T88" i="2"/>
  <c r="L89" i="2"/>
  <c r="M88" i="2"/>
  <c r="Q88" i="2"/>
  <c r="V90" i="2"/>
  <c r="R90" i="2" s="1"/>
  <c r="S91" i="2"/>
  <c r="R91" i="2" s="1"/>
  <c r="F104" i="2"/>
  <c r="W106" i="2"/>
  <c r="N112" i="2"/>
  <c r="T112" i="2" s="1"/>
  <c r="U114" i="2"/>
  <c r="R114" i="2" s="1"/>
  <c r="W116" i="2"/>
  <c r="O120" i="2"/>
  <c r="S121" i="2"/>
  <c r="S130" i="2"/>
  <c r="U135" i="2"/>
  <c r="N142" i="2"/>
  <c r="L147" i="2"/>
  <c r="S147" i="2"/>
  <c r="R147" i="2" s="1"/>
  <c r="F148" i="2"/>
  <c r="R151" i="2"/>
  <c r="L156" i="2"/>
  <c r="G72" i="8"/>
  <c r="I72" i="5"/>
  <c r="S78" i="5"/>
  <c r="G82" i="5"/>
  <c r="H97" i="4" s="1"/>
  <c r="N84" i="2"/>
  <c r="T84" i="2" s="1"/>
  <c r="U27" i="2"/>
  <c r="S29" i="2"/>
  <c r="V33" i="2"/>
  <c r="R33" i="2" s="1"/>
  <c r="S39" i="2"/>
  <c r="W39" i="2"/>
  <c r="L43" i="2"/>
  <c r="S51" i="2"/>
  <c r="R51" i="2" s="1"/>
  <c r="F56" i="2"/>
  <c r="W58" i="2"/>
  <c r="L61" i="2"/>
  <c r="S65" i="2"/>
  <c r="R65" i="2" s="1"/>
  <c r="M68" i="2"/>
  <c r="L71" i="2"/>
  <c r="T71" i="2"/>
  <c r="R71" i="2" s="1"/>
  <c r="L72" i="2"/>
  <c r="N74" i="2"/>
  <c r="T74" i="2" s="1"/>
  <c r="U75" i="2"/>
  <c r="R75" i="2" s="1"/>
  <c r="L76" i="2"/>
  <c r="S79" i="2"/>
  <c r="R79" i="2" s="1"/>
  <c r="F80" i="2"/>
  <c r="W82" i="2"/>
  <c r="G86" i="2"/>
  <c r="K86" i="2"/>
  <c r="K46" i="2" s="1"/>
  <c r="W89" i="2"/>
  <c r="L92" i="2"/>
  <c r="L93" i="2"/>
  <c r="O94" i="2"/>
  <c r="L95" i="2"/>
  <c r="T95" i="2"/>
  <c r="R95" i="2" s="1"/>
  <c r="L96" i="2"/>
  <c r="S106" i="2"/>
  <c r="O112" i="2"/>
  <c r="U112" i="2" s="1"/>
  <c r="L113" i="2"/>
  <c r="M128" i="2"/>
  <c r="L131" i="2"/>
  <c r="T131" i="2"/>
  <c r="L132" i="2"/>
  <c r="N134" i="2"/>
  <c r="T134" i="2" s="1"/>
  <c r="Q134" i="2"/>
  <c r="W134" i="2" s="1"/>
  <c r="O142" i="2"/>
  <c r="N148" i="2"/>
  <c r="T148" i="2" s="1"/>
  <c r="T149" i="2"/>
  <c r="R149" i="2" s="1"/>
  <c r="O154" i="2"/>
  <c r="U155" i="2"/>
  <c r="R155" i="2" s="1"/>
  <c r="L157" i="2"/>
  <c r="S157" i="2"/>
  <c r="L158" i="2"/>
  <c r="M160" i="2"/>
  <c r="L162" i="2"/>
  <c r="S164" i="2"/>
  <c r="L165" i="2"/>
  <c r="L170" i="2"/>
  <c r="O172" i="2"/>
  <c r="U172" i="2" s="1"/>
  <c r="L174" i="2"/>
  <c r="S174" i="2"/>
  <c r="R174" i="2" s="1"/>
  <c r="L177" i="2"/>
  <c r="O178" i="2"/>
  <c r="U178" i="2" s="1"/>
  <c r="U179" i="2"/>
  <c r="R179" i="2" s="1"/>
  <c r="L181" i="2"/>
  <c r="S181" i="2"/>
  <c r="R181" i="2" s="1"/>
  <c r="R183" i="2"/>
  <c r="F186" i="2"/>
  <c r="G184" i="2"/>
  <c r="K184" i="2"/>
  <c r="O192" i="2"/>
  <c r="U193" i="2"/>
  <c r="R193" i="2" s="1"/>
  <c r="S195" i="2"/>
  <c r="L196" i="2"/>
  <c r="M198" i="2"/>
  <c r="L200" i="2"/>
  <c r="L202" i="2"/>
  <c r="S202" i="2"/>
  <c r="R202" i="2" s="1"/>
  <c r="O204" i="2"/>
  <c r="U204" i="2" s="1"/>
  <c r="R206" i="2"/>
  <c r="L207" i="2"/>
  <c r="L209" i="2"/>
  <c r="S209" i="2"/>
  <c r="L33" i="2"/>
  <c r="L40" i="2"/>
  <c r="R53" i="2"/>
  <c r="R67" i="2"/>
  <c r="S80" i="2"/>
  <c r="L143" i="2"/>
  <c r="S143" i="2"/>
  <c r="G112" i="7"/>
  <c r="I102" i="7"/>
  <c r="T120" i="2"/>
  <c r="O166" i="2"/>
  <c r="U166" i="2" s="1"/>
  <c r="N172" i="2"/>
  <c r="T172" i="2" s="1"/>
  <c r="T173" i="2"/>
  <c r="R173" i="2" s="1"/>
  <c r="M178" i="2"/>
  <c r="L180" i="2"/>
  <c r="L52" i="2"/>
  <c r="N56" i="2"/>
  <c r="S58" i="2"/>
  <c r="L66" i="2"/>
  <c r="L75" i="2"/>
  <c r="Q74" i="2"/>
  <c r="W74" i="2" s="1"/>
  <c r="R77" i="2"/>
  <c r="S82" i="2"/>
  <c r="S89" i="2"/>
  <c r="F94" i="2"/>
  <c r="L99" i="2"/>
  <c r="L107" i="2"/>
  <c r="W120" i="2"/>
  <c r="L125" i="2"/>
  <c r="M134" i="2"/>
  <c r="L138" i="2"/>
  <c r="L139" i="2"/>
  <c r="J140" i="2"/>
  <c r="F140" i="2" s="1"/>
  <c r="L146" i="2"/>
  <c r="O148" i="2"/>
  <c r="U148" i="2" s="1"/>
  <c r="L150" i="2"/>
  <c r="S150" i="2"/>
  <c r="R150" i="2" s="1"/>
  <c r="L153" i="2"/>
  <c r="F154" i="2"/>
  <c r="Q154" i="2"/>
  <c r="W154" i="2" s="1"/>
  <c r="R158" i="2"/>
  <c r="N160" i="2"/>
  <c r="T160" i="2" s="1"/>
  <c r="R165" i="2"/>
  <c r="L167" i="2"/>
  <c r="S167" i="2"/>
  <c r="Q166" i="2"/>
  <c r="W166" i="2" s="1"/>
  <c r="W167" i="2"/>
  <c r="L175" i="2"/>
  <c r="F178" i="2"/>
  <c r="Q178" i="2"/>
  <c r="W178" i="2" s="1"/>
  <c r="H184" i="2"/>
  <c r="N186" i="2"/>
  <c r="T187" i="2"/>
  <c r="L188" i="2"/>
  <c r="S188" i="2"/>
  <c r="R188" i="2" s="1"/>
  <c r="F192" i="2"/>
  <c r="Q192" i="2"/>
  <c r="W192" i="2" s="1"/>
  <c r="R196" i="2"/>
  <c r="N198" i="2"/>
  <c r="T198" i="2" s="1"/>
  <c r="L214" i="2"/>
  <c r="S214" i="2"/>
  <c r="J140" i="6"/>
  <c r="J140" i="5" s="1"/>
  <c r="J142" i="5"/>
  <c r="N140" i="6"/>
  <c r="N140" i="5" s="1"/>
  <c r="N142" i="5"/>
  <c r="R140" i="6"/>
  <c r="R140" i="5" s="1"/>
  <c r="R142" i="5"/>
  <c r="G145" i="5"/>
  <c r="M145" i="2"/>
  <c r="G169" i="5"/>
  <c r="M169" i="2"/>
  <c r="M148" i="2"/>
  <c r="M172" i="2"/>
  <c r="K126" i="6"/>
  <c r="K126" i="5" s="1"/>
  <c r="K128" i="5"/>
  <c r="O126" i="6"/>
  <c r="O126" i="5" s="1"/>
  <c r="O128" i="5"/>
  <c r="S126" i="6"/>
  <c r="S126" i="5" s="1"/>
  <c r="S128" i="5"/>
  <c r="P21" i="8"/>
  <c r="P42" i="8"/>
  <c r="I42" i="8"/>
  <c r="Q42" i="8"/>
  <c r="B14" i="14"/>
  <c r="B14" i="12"/>
  <c r="B14" i="11"/>
  <c r="B14" i="9"/>
  <c r="B14" i="10"/>
  <c r="B14" i="8"/>
  <c r="B14" i="7"/>
  <c r="B14" i="6"/>
  <c r="G60" i="6"/>
  <c r="G60" i="5" s="1"/>
  <c r="I60" i="5"/>
  <c r="G86" i="6"/>
  <c r="G86" i="5" s="1"/>
  <c r="H84" i="6"/>
  <c r="H86" i="5"/>
  <c r="P84" i="6"/>
  <c r="P84" i="5" s="1"/>
  <c r="P86" i="5"/>
  <c r="J42" i="7"/>
  <c r="K84" i="8"/>
  <c r="K44" i="8" s="1"/>
  <c r="K21" i="8" s="1"/>
  <c r="K86" i="5"/>
  <c r="O84" i="8"/>
  <c r="O44" i="8" s="1"/>
  <c r="O21" i="8" s="1"/>
  <c r="O86" i="5"/>
  <c r="S84" i="8"/>
  <c r="S44" i="8" s="1"/>
  <c r="S86" i="5"/>
  <c r="K52" i="6"/>
  <c r="O52" i="6"/>
  <c r="S52" i="6"/>
  <c r="O84" i="5"/>
  <c r="G184" i="6"/>
  <c r="G184" i="5" s="1"/>
  <c r="H184" i="5"/>
  <c r="L42" i="7"/>
  <c r="L21" i="7"/>
  <c r="K23" i="7"/>
  <c r="O23" i="7"/>
  <c r="S23" i="7"/>
  <c r="I44" i="7"/>
  <c r="M44" i="7"/>
  <c r="Q44" i="7"/>
  <c r="G104" i="7"/>
  <c r="H102" i="7"/>
  <c r="G102" i="7" s="1"/>
  <c r="J42" i="8"/>
  <c r="J44" i="8"/>
  <c r="J21" i="8" s="1"/>
  <c r="R44" i="8"/>
  <c r="R21" i="8" s="1"/>
  <c r="G112" i="8"/>
  <c r="H102" i="8"/>
  <c r="G102" i="8" s="1"/>
  <c r="N42" i="9"/>
  <c r="N21" i="9"/>
  <c r="G142" i="9"/>
  <c r="H140" i="9"/>
  <c r="G190" i="9"/>
  <c r="G46" i="6"/>
  <c r="R44" i="6"/>
  <c r="R44" i="5" s="1"/>
  <c r="G142" i="6"/>
  <c r="L140" i="6"/>
  <c r="L140" i="5" s="1"/>
  <c r="P140" i="6"/>
  <c r="P140" i="5" s="1"/>
  <c r="G166" i="6"/>
  <c r="J190" i="5"/>
  <c r="I190" i="6"/>
  <c r="I192" i="5"/>
  <c r="M190" i="6"/>
  <c r="M190" i="5" s="1"/>
  <c r="M192" i="5"/>
  <c r="Q190" i="6"/>
  <c r="Q190" i="5" s="1"/>
  <c r="Q192" i="5"/>
  <c r="G86" i="7"/>
  <c r="H84" i="7"/>
  <c r="H44" i="7" s="1"/>
  <c r="J140" i="7"/>
  <c r="N140" i="7"/>
  <c r="N21" i="7" s="1"/>
  <c r="R140" i="7"/>
  <c r="R42" i="7" s="1"/>
  <c r="G154" i="7"/>
  <c r="G178" i="7"/>
  <c r="L42" i="8"/>
  <c r="L21" i="8"/>
  <c r="K42" i="8"/>
  <c r="O42" i="8"/>
  <c r="S23" i="8"/>
  <c r="I126" i="8"/>
  <c r="G128" i="8"/>
  <c r="G128" i="5" s="1"/>
  <c r="I190" i="8"/>
  <c r="G190" i="8" s="1"/>
  <c r="K44" i="9"/>
  <c r="K23" i="6"/>
  <c r="K42" i="6" s="1"/>
  <c r="O23" i="6"/>
  <c r="O42" i="6" s="1"/>
  <c r="S23" i="6"/>
  <c r="S42" i="6" s="1"/>
  <c r="I52" i="6"/>
  <c r="M52" i="6"/>
  <c r="Q52" i="6"/>
  <c r="G104" i="6"/>
  <c r="G104" i="5" s="1"/>
  <c r="H102" i="6"/>
  <c r="H44" i="6" s="1"/>
  <c r="R126" i="5"/>
  <c r="G172" i="6"/>
  <c r="G172" i="5" s="1"/>
  <c r="H172" i="5"/>
  <c r="P42" i="7"/>
  <c r="P21" i="7"/>
  <c r="I23" i="7"/>
  <c r="M23" i="7"/>
  <c r="Q23" i="7"/>
  <c r="G30" i="7"/>
  <c r="L44" i="7"/>
  <c r="K52" i="7"/>
  <c r="K44" i="7" s="1"/>
  <c r="O52" i="7"/>
  <c r="O44" i="7" s="1"/>
  <c r="S52" i="7"/>
  <c r="S44" i="7" s="1"/>
  <c r="G92" i="7"/>
  <c r="G120" i="7"/>
  <c r="I190" i="7"/>
  <c r="G190" i="7" s="1"/>
  <c r="M190" i="7"/>
  <c r="Q190" i="7"/>
  <c r="G142" i="8"/>
  <c r="H140" i="8"/>
  <c r="G140" i="8" s="1"/>
  <c r="J190" i="8"/>
  <c r="J210" i="5"/>
  <c r="N210" i="5"/>
  <c r="N190" i="8"/>
  <c r="N190" i="5" s="1"/>
  <c r="G25" i="10"/>
  <c r="P27" i="2" s="1"/>
  <c r="L27" i="2" s="1"/>
  <c r="H24" i="10"/>
  <c r="I24" i="5"/>
  <c r="M24" i="5"/>
  <c r="Q24" i="5"/>
  <c r="H46" i="5"/>
  <c r="I54" i="5"/>
  <c r="M54" i="5"/>
  <c r="Q54" i="5"/>
  <c r="J86" i="5"/>
  <c r="N86" i="5"/>
  <c r="R86" i="5"/>
  <c r="H92" i="5"/>
  <c r="J104" i="5"/>
  <c r="N104" i="5"/>
  <c r="R104" i="5"/>
  <c r="H120" i="5"/>
  <c r="L120" i="5"/>
  <c r="P120" i="5"/>
  <c r="I128" i="5"/>
  <c r="M128" i="5"/>
  <c r="Q128" i="5"/>
  <c r="H142" i="5"/>
  <c r="L142" i="5"/>
  <c r="P142" i="5"/>
  <c r="H154" i="5"/>
  <c r="H166" i="5"/>
  <c r="H178" i="5"/>
  <c r="K192" i="5"/>
  <c r="O192" i="5"/>
  <c r="S192" i="5"/>
  <c r="H118" i="6"/>
  <c r="H140" i="6"/>
  <c r="J21" i="7"/>
  <c r="H118" i="7"/>
  <c r="G118" i="7" s="1"/>
  <c r="H140" i="7"/>
  <c r="G140" i="7" s="1"/>
  <c r="G46" i="8"/>
  <c r="G178" i="8"/>
  <c r="G178" i="5" s="1"/>
  <c r="K190" i="8"/>
  <c r="O190" i="8"/>
  <c r="S190" i="8"/>
  <c r="J140" i="9"/>
  <c r="J42" i="9" s="1"/>
  <c r="H66" i="10"/>
  <c r="G66" i="10" s="1"/>
  <c r="R102" i="10"/>
  <c r="J102" i="10"/>
  <c r="N102" i="10"/>
  <c r="G180" i="10"/>
  <c r="P180" i="2" s="1"/>
  <c r="V180" i="2" s="1"/>
  <c r="R180" i="2" s="1"/>
  <c r="H178" i="10"/>
  <c r="G189" i="10"/>
  <c r="H184" i="10"/>
  <c r="H190" i="6"/>
  <c r="N42" i="8"/>
  <c r="R42" i="8"/>
  <c r="L44" i="8"/>
  <c r="I52" i="8"/>
  <c r="M52" i="8"/>
  <c r="M44" i="8" s="1"/>
  <c r="M21" i="8" s="1"/>
  <c r="Q52" i="8"/>
  <c r="Q44" i="8" s="1"/>
  <c r="Q21" i="8" s="1"/>
  <c r="G92" i="8"/>
  <c r="G166" i="8"/>
  <c r="I23" i="9"/>
  <c r="G24" i="9"/>
  <c r="M42" i="9"/>
  <c r="Q42" i="9"/>
  <c r="G120" i="9"/>
  <c r="H118" i="9"/>
  <c r="G118" i="9" s="1"/>
  <c r="O52" i="10"/>
  <c r="G79" i="10"/>
  <c r="P81" i="2" s="1"/>
  <c r="L81" i="2" s="1"/>
  <c r="H78" i="10"/>
  <c r="O190" i="10"/>
  <c r="G215" i="10"/>
  <c r="P209" i="2" s="1"/>
  <c r="V209" i="2" s="1"/>
  <c r="H210" i="10"/>
  <c r="J23" i="11"/>
  <c r="G24" i="11"/>
  <c r="H84" i="8"/>
  <c r="H44" i="8" s="1"/>
  <c r="J84" i="8"/>
  <c r="J84" i="5" s="1"/>
  <c r="N84" i="8"/>
  <c r="R84" i="8"/>
  <c r="G120" i="8"/>
  <c r="G120" i="5" s="1"/>
  <c r="H118" i="8"/>
  <c r="G118" i="8" s="1"/>
  <c r="G154" i="8"/>
  <c r="G154" i="5" s="1"/>
  <c r="G210" i="8"/>
  <c r="R42" i="9"/>
  <c r="R21" i="9"/>
  <c r="L42" i="9"/>
  <c r="P42" i="9"/>
  <c r="O44" i="9"/>
  <c r="O21" i="9" s="1"/>
  <c r="S44" i="9"/>
  <c r="S21" i="9" s="1"/>
  <c r="G104" i="9"/>
  <c r="J102" i="9"/>
  <c r="G102" i="9" s="1"/>
  <c r="J46" i="10"/>
  <c r="G47" i="10"/>
  <c r="P49" i="2" s="1"/>
  <c r="N140" i="10"/>
  <c r="G176" i="10"/>
  <c r="H172" i="10"/>
  <c r="G27" i="10"/>
  <c r="P29" i="2" s="1"/>
  <c r="V29" i="2" s="1"/>
  <c r="G84" i="10"/>
  <c r="G91" i="10"/>
  <c r="P93" i="2" s="1"/>
  <c r="V93" i="2" s="1"/>
  <c r="R93" i="2" s="1"/>
  <c r="G95" i="10"/>
  <c r="P97" i="2" s="1"/>
  <c r="G105" i="10"/>
  <c r="P105" i="2" s="1"/>
  <c r="G129" i="10"/>
  <c r="P129" i="2" s="1"/>
  <c r="H128" i="10"/>
  <c r="K140" i="10"/>
  <c r="G193" i="10"/>
  <c r="P187" i="2" s="1"/>
  <c r="H192" i="10"/>
  <c r="K190" i="10"/>
  <c r="L21" i="12"/>
  <c r="I23" i="12"/>
  <c r="G24" i="12"/>
  <c r="M42" i="12"/>
  <c r="M21" i="12"/>
  <c r="Q42" i="12"/>
  <c r="K42" i="12"/>
  <c r="O42" i="12"/>
  <c r="S42" i="12"/>
  <c r="G66" i="9"/>
  <c r="I84" i="9"/>
  <c r="I44" i="9" s="1"/>
  <c r="M84" i="9"/>
  <c r="M44" i="9" s="1"/>
  <c r="M21" i="9" s="1"/>
  <c r="Q84" i="9"/>
  <c r="Q44" i="9" s="1"/>
  <c r="Q21" i="9" s="1"/>
  <c r="G210" i="9"/>
  <c r="G35" i="10"/>
  <c r="P37" i="2" s="1"/>
  <c r="G39" i="10"/>
  <c r="P41" i="2" s="1"/>
  <c r="V41" i="2" s="1"/>
  <c r="R41" i="2" s="1"/>
  <c r="G48" i="10"/>
  <c r="P50" i="2" s="1"/>
  <c r="P52" i="10"/>
  <c r="G57" i="10"/>
  <c r="P59" i="2" s="1"/>
  <c r="P56" i="2" s="1"/>
  <c r="G61" i="10"/>
  <c r="P63" i="2" s="1"/>
  <c r="G99" i="10"/>
  <c r="P101" i="2" s="1"/>
  <c r="V101" i="2" s="1"/>
  <c r="G108" i="10"/>
  <c r="P108" i="2" s="1"/>
  <c r="V108" i="2" s="1"/>
  <c r="G113" i="10"/>
  <c r="P113" i="2" s="1"/>
  <c r="G120" i="10"/>
  <c r="H118" i="10"/>
  <c r="G118" i="10" s="1"/>
  <c r="G122" i="10"/>
  <c r="P122" i="2" s="1"/>
  <c r="V122" i="2" s="1"/>
  <c r="R122" i="2" s="1"/>
  <c r="G131" i="10"/>
  <c r="P131" i="2" s="1"/>
  <c r="V131" i="2" s="1"/>
  <c r="G135" i="10"/>
  <c r="P135" i="2" s="1"/>
  <c r="G142" i="10"/>
  <c r="G144" i="10"/>
  <c r="P144" i="2" s="1"/>
  <c r="P142" i="2" s="1"/>
  <c r="G195" i="10"/>
  <c r="P189" i="2" s="1"/>
  <c r="H198" i="10"/>
  <c r="G198" i="10" s="1"/>
  <c r="G200" i="10"/>
  <c r="P194" i="2" s="1"/>
  <c r="V194" i="2" s="1"/>
  <c r="R194" i="2" s="1"/>
  <c r="I198" i="10"/>
  <c r="G120" i="12"/>
  <c r="H118" i="12"/>
  <c r="G118" i="12" s="1"/>
  <c r="G54" i="9"/>
  <c r="H52" i="9"/>
  <c r="L52" i="9"/>
  <c r="L44" i="9" s="1"/>
  <c r="L21" i="9" s="1"/>
  <c r="P52" i="9"/>
  <c r="P44" i="9" s="1"/>
  <c r="G128" i="9"/>
  <c r="H126" i="9"/>
  <c r="L126" i="9"/>
  <c r="P126" i="9"/>
  <c r="K140" i="9"/>
  <c r="K42" i="9" s="1"/>
  <c r="O140" i="9"/>
  <c r="O42" i="9" s="1"/>
  <c r="S140" i="9"/>
  <c r="S42" i="9" s="1"/>
  <c r="G198" i="9"/>
  <c r="J36" i="10"/>
  <c r="J23" i="10" s="1"/>
  <c r="N36" i="10"/>
  <c r="R36" i="10"/>
  <c r="R23" i="10" s="1"/>
  <c r="H46" i="10"/>
  <c r="J54" i="10"/>
  <c r="J52" i="10" s="1"/>
  <c r="N54" i="10"/>
  <c r="N52" i="10" s="1"/>
  <c r="R54" i="10"/>
  <c r="R52" i="10" s="1"/>
  <c r="I60" i="10"/>
  <c r="I52" i="10" s="1"/>
  <c r="M60" i="10"/>
  <c r="M52" i="10" s="1"/>
  <c r="Q60" i="10"/>
  <c r="Q52" i="10" s="1"/>
  <c r="K78" i="10"/>
  <c r="O78" i="10"/>
  <c r="S78" i="10"/>
  <c r="K86" i="10"/>
  <c r="K84" i="10" s="1"/>
  <c r="O86" i="10"/>
  <c r="O84" i="10" s="1"/>
  <c r="S86" i="10"/>
  <c r="G117" i="10"/>
  <c r="P117" i="2" s="1"/>
  <c r="V117" i="2" s="1"/>
  <c r="R117" i="2" s="1"/>
  <c r="J128" i="10"/>
  <c r="J126" i="10" s="1"/>
  <c r="N128" i="10"/>
  <c r="N126" i="10" s="1"/>
  <c r="R128" i="10"/>
  <c r="R126" i="10" s="1"/>
  <c r="G139" i="10"/>
  <c r="P139" i="2" s="1"/>
  <c r="V139" i="2" s="1"/>
  <c r="R139" i="2" s="1"/>
  <c r="I148" i="10"/>
  <c r="M148" i="10"/>
  <c r="Q148" i="10"/>
  <c r="G152" i="10"/>
  <c r="P152" i="2" s="1"/>
  <c r="G153" i="10"/>
  <c r="P153" i="2" s="1"/>
  <c r="V153" i="2" s="1"/>
  <c r="R153" i="2" s="1"/>
  <c r="G154" i="10"/>
  <c r="G156" i="10"/>
  <c r="P156" i="2" s="1"/>
  <c r="V156" i="2" s="1"/>
  <c r="R156" i="2" s="1"/>
  <c r="G157" i="10"/>
  <c r="P157" i="2" s="1"/>
  <c r="V157" i="2" s="1"/>
  <c r="G161" i="10"/>
  <c r="P161" i="2" s="1"/>
  <c r="P172" i="10"/>
  <c r="S178" i="10"/>
  <c r="Q190" i="10"/>
  <c r="I192" i="10"/>
  <c r="I190" i="10" s="1"/>
  <c r="G196" i="10"/>
  <c r="P190" i="2" s="1"/>
  <c r="V190" i="2" s="1"/>
  <c r="M190" i="10"/>
  <c r="S204" i="10"/>
  <c r="G19" i="11"/>
  <c r="L14" i="4" s="1"/>
  <c r="K14" i="4" s="1"/>
  <c r="H44" i="12"/>
  <c r="H30" i="10"/>
  <c r="H60" i="10"/>
  <c r="H72" i="10"/>
  <c r="H112" i="10"/>
  <c r="H134" i="10"/>
  <c r="G134" i="10" s="1"/>
  <c r="H160" i="10"/>
  <c r="G164" i="10"/>
  <c r="P164" i="2" s="1"/>
  <c r="V164" i="2" s="1"/>
  <c r="G168" i="10"/>
  <c r="P168" i="2" s="1"/>
  <c r="K172" i="10"/>
  <c r="O172" i="10"/>
  <c r="S172" i="10"/>
  <c r="I178" i="10"/>
  <c r="M178" i="10"/>
  <c r="Q178" i="10"/>
  <c r="G218" i="10"/>
  <c r="P212" i="2" s="1"/>
  <c r="G118" i="11"/>
  <c r="L140" i="11"/>
  <c r="P140" i="11"/>
  <c r="J42" i="12"/>
  <c r="L44" i="12"/>
  <c r="P44" i="12"/>
  <c r="P21" i="12" s="1"/>
  <c r="J84" i="12"/>
  <c r="G86" i="12"/>
  <c r="M42" i="13"/>
  <c r="H86" i="10"/>
  <c r="H104" i="10"/>
  <c r="H148" i="10"/>
  <c r="K160" i="10"/>
  <c r="O160" i="10"/>
  <c r="O140" i="10" s="1"/>
  <c r="S160" i="10"/>
  <c r="S140" i="10" s="1"/>
  <c r="I166" i="10"/>
  <c r="G166" i="10" s="1"/>
  <c r="M166" i="10"/>
  <c r="Q166" i="10"/>
  <c r="G209" i="10"/>
  <c r="P203" i="2" s="1"/>
  <c r="V203" i="2" s="1"/>
  <c r="R203" i="2" s="1"/>
  <c r="G213" i="10"/>
  <c r="P207" i="2" s="1"/>
  <c r="V207" i="2" s="1"/>
  <c r="R207" i="2" s="1"/>
  <c r="G66" i="11"/>
  <c r="H52" i="11"/>
  <c r="G86" i="11"/>
  <c r="G104" i="11"/>
  <c r="G142" i="11"/>
  <c r="J140" i="11"/>
  <c r="R140" i="11"/>
  <c r="R42" i="11" s="1"/>
  <c r="O44" i="12"/>
  <c r="G54" i="12"/>
  <c r="J52" i="12"/>
  <c r="R52" i="12"/>
  <c r="R44" i="12" s="1"/>
  <c r="R21" i="12" s="1"/>
  <c r="G188" i="10"/>
  <c r="G197" i="10"/>
  <c r="P191" i="2" s="1"/>
  <c r="V191" i="2" s="1"/>
  <c r="G201" i="10"/>
  <c r="P195" i="2" s="1"/>
  <c r="V195" i="2" s="1"/>
  <c r="G205" i="10"/>
  <c r="P199" i="2" s="1"/>
  <c r="H204" i="10"/>
  <c r="L204" i="10"/>
  <c r="L190" i="10" s="1"/>
  <c r="P204" i="10"/>
  <c r="J210" i="10"/>
  <c r="J190" i="10" s="1"/>
  <c r="N210" i="10"/>
  <c r="N190" i="10" s="1"/>
  <c r="R210" i="10"/>
  <c r="R190" i="10" s="1"/>
  <c r="G30" i="11"/>
  <c r="H42" i="12"/>
  <c r="S44" i="12"/>
  <c r="K44" i="12"/>
  <c r="J102" i="12"/>
  <c r="G102" i="12" s="1"/>
  <c r="G104" i="12"/>
  <c r="Q42" i="14"/>
  <c r="M42" i="14"/>
  <c r="G36" i="14"/>
  <c r="H23" i="14"/>
  <c r="L42" i="14"/>
  <c r="L21" i="14"/>
  <c r="P42" i="14"/>
  <c r="P21" i="14"/>
  <c r="M44" i="11"/>
  <c r="J52" i="11"/>
  <c r="J44" i="11" s="1"/>
  <c r="N52" i="11"/>
  <c r="N44" i="11" s="1"/>
  <c r="R52" i="11"/>
  <c r="R44" i="11" s="1"/>
  <c r="J126" i="11"/>
  <c r="N126" i="11"/>
  <c r="G126" i="11" s="1"/>
  <c r="R126" i="11"/>
  <c r="I140" i="11"/>
  <c r="M140" i="11"/>
  <c r="Q140" i="11"/>
  <c r="G192" i="11"/>
  <c r="H190" i="11"/>
  <c r="L190" i="11"/>
  <c r="P190" i="11"/>
  <c r="I52" i="12"/>
  <c r="I44" i="12" s="1"/>
  <c r="M52" i="12"/>
  <c r="M44" i="12" s="1"/>
  <c r="Q52" i="12"/>
  <c r="Q44" i="12" s="1"/>
  <c r="Q21" i="12" s="1"/>
  <c r="G92" i="12"/>
  <c r="J140" i="12"/>
  <c r="N140" i="12"/>
  <c r="N21" i="12" s="1"/>
  <c r="R140" i="12"/>
  <c r="R42" i="12" s="1"/>
  <c r="G154" i="12"/>
  <c r="G178" i="12"/>
  <c r="K190" i="12"/>
  <c r="K21" i="12" s="1"/>
  <c r="O190" i="12"/>
  <c r="O21" i="12" s="1"/>
  <c r="S190" i="12"/>
  <c r="S21" i="12" s="1"/>
  <c r="G204" i="12"/>
  <c r="G24" i="13"/>
  <c r="L23" i="13"/>
  <c r="P23" i="13"/>
  <c r="J52" i="13"/>
  <c r="J44" i="13" s="1"/>
  <c r="N52" i="13"/>
  <c r="N44" i="13" s="1"/>
  <c r="R52" i="13"/>
  <c r="R44" i="13" s="1"/>
  <c r="R21" i="13" s="1"/>
  <c r="G66" i="13"/>
  <c r="G128" i="13"/>
  <c r="L126" i="13"/>
  <c r="P126" i="13"/>
  <c r="K140" i="13"/>
  <c r="K42" i="13" s="1"/>
  <c r="O140" i="13"/>
  <c r="S140" i="13"/>
  <c r="G154" i="13"/>
  <c r="G52" i="15"/>
  <c r="K42" i="16"/>
  <c r="O42" i="16"/>
  <c r="S42" i="16"/>
  <c r="S21" i="16"/>
  <c r="G72" i="11"/>
  <c r="H84" i="11"/>
  <c r="N42" i="12"/>
  <c r="L140" i="12"/>
  <c r="L42" i="12" s="1"/>
  <c r="P140" i="12"/>
  <c r="P42" i="12" s="1"/>
  <c r="I190" i="12"/>
  <c r="M190" i="12"/>
  <c r="Q190" i="12"/>
  <c r="O42" i="13"/>
  <c r="O21" i="13"/>
  <c r="J42" i="13"/>
  <c r="N42" i="13"/>
  <c r="N21" i="13"/>
  <c r="R42" i="13"/>
  <c r="L44" i="13"/>
  <c r="P44" i="13"/>
  <c r="I140" i="13"/>
  <c r="I42" i="13" s="1"/>
  <c r="M140" i="13"/>
  <c r="Q140" i="13"/>
  <c r="Q42" i="13" s="1"/>
  <c r="G178" i="13"/>
  <c r="P190" i="13"/>
  <c r="K42" i="14"/>
  <c r="K21" i="14"/>
  <c r="O42" i="14"/>
  <c r="O21" i="14"/>
  <c r="S42" i="14"/>
  <c r="S21" i="14"/>
  <c r="J42" i="14"/>
  <c r="N21" i="14"/>
  <c r="R42" i="14"/>
  <c r="R21" i="14"/>
  <c r="N42" i="14"/>
  <c r="M44" i="14"/>
  <c r="G66" i="14"/>
  <c r="H52" i="14"/>
  <c r="G128" i="14"/>
  <c r="H126" i="14"/>
  <c r="G126" i="14" s="1"/>
  <c r="G60" i="11"/>
  <c r="K84" i="11"/>
  <c r="K44" i="11" s="1"/>
  <c r="O84" i="11"/>
  <c r="O44" i="11" s="1"/>
  <c r="S84" i="11"/>
  <c r="G134" i="11"/>
  <c r="G204" i="11"/>
  <c r="G46" i="12"/>
  <c r="S42" i="13"/>
  <c r="I44" i="13"/>
  <c r="I21" i="13" s="1"/>
  <c r="M44" i="13"/>
  <c r="M21" i="13" s="1"/>
  <c r="Q44" i="13"/>
  <c r="Q21" i="13" s="1"/>
  <c r="G204" i="13"/>
  <c r="H190" i="13"/>
  <c r="I42" i="14"/>
  <c r="O42" i="15"/>
  <c r="S42" i="15"/>
  <c r="H140" i="12"/>
  <c r="H23" i="13"/>
  <c r="H52" i="13"/>
  <c r="H126" i="13"/>
  <c r="G210" i="13"/>
  <c r="G72" i="14"/>
  <c r="G134" i="14"/>
  <c r="G172" i="14"/>
  <c r="I190" i="14"/>
  <c r="G190" i="14" s="1"/>
  <c r="M190" i="14"/>
  <c r="M21" i="14" s="1"/>
  <c r="Q190" i="14"/>
  <c r="G198" i="14"/>
  <c r="L42" i="15"/>
  <c r="L44" i="15"/>
  <c r="L21" i="15" s="1"/>
  <c r="G60" i="15"/>
  <c r="H42" i="16"/>
  <c r="H190" i="12"/>
  <c r="H118" i="13"/>
  <c r="G118" i="13" s="1"/>
  <c r="H140" i="13"/>
  <c r="G198" i="13"/>
  <c r="G30" i="14"/>
  <c r="G60" i="14"/>
  <c r="G104" i="14"/>
  <c r="H102" i="14"/>
  <c r="G102" i="14" s="1"/>
  <c r="G23" i="15"/>
  <c r="G30" i="15"/>
  <c r="I44" i="15"/>
  <c r="I21" i="15" s="1"/>
  <c r="G140" i="15"/>
  <c r="L42" i="16"/>
  <c r="J190" i="13"/>
  <c r="J21" i="13" s="1"/>
  <c r="N190" i="13"/>
  <c r="R190" i="13"/>
  <c r="I44" i="14"/>
  <c r="I21" i="14" s="1"/>
  <c r="Q44" i="14"/>
  <c r="Q21" i="14" s="1"/>
  <c r="G86" i="14"/>
  <c r="H84" i="14"/>
  <c r="G120" i="14"/>
  <c r="H140" i="14"/>
  <c r="G140" i="14" s="1"/>
  <c r="G148" i="14"/>
  <c r="G204" i="14"/>
  <c r="J42" i="15"/>
  <c r="G42" i="15" s="1"/>
  <c r="I57" i="4" s="1"/>
  <c r="N42" i="15"/>
  <c r="N21" i="15"/>
  <c r="R42" i="15"/>
  <c r="G86" i="15"/>
  <c r="H84" i="15"/>
  <c r="N21" i="16"/>
  <c r="I42" i="16"/>
  <c r="I21" i="16"/>
  <c r="M42" i="16"/>
  <c r="Q42" i="16"/>
  <c r="Q21" i="16"/>
  <c r="H190" i="15"/>
  <c r="G190" i="15" s="1"/>
  <c r="G86" i="16"/>
  <c r="G104" i="16"/>
  <c r="H102" i="16"/>
  <c r="G102" i="16" s="1"/>
  <c r="G126" i="16"/>
  <c r="I126" i="16"/>
  <c r="M126" i="16"/>
  <c r="M21" i="16" s="1"/>
  <c r="Q126" i="16"/>
  <c r="G160" i="16"/>
  <c r="G184" i="16"/>
  <c r="I42" i="17"/>
  <c r="I21" i="17"/>
  <c r="J23" i="17"/>
  <c r="N23" i="17"/>
  <c r="R23" i="17"/>
  <c r="G36" i="17"/>
  <c r="H102" i="17"/>
  <c r="L102" i="17"/>
  <c r="J190" i="17"/>
  <c r="N23" i="18"/>
  <c r="G66" i="18"/>
  <c r="J84" i="18"/>
  <c r="G86" i="18"/>
  <c r="J102" i="18"/>
  <c r="G102" i="18" s="1"/>
  <c r="G104" i="18"/>
  <c r="H102" i="15"/>
  <c r="G102" i="15" s="1"/>
  <c r="G148" i="15"/>
  <c r="G23" i="16"/>
  <c r="G52" i="16"/>
  <c r="G142" i="16"/>
  <c r="H140" i="16"/>
  <c r="L140" i="16"/>
  <c r="L21" i="16" s="1"/>
  <c r="P140" i="16"/>
  <c r="P21" i="16" s="1"/>
  <c r="K42" i="17"/>
  <c r="K21" i="17"/>
  <c r="S42" i="17"/>
  <c r="S21" i="17"/>
  <c r="G118" i="17"/>
  <c r="S42" i="18"/>
  <c r="S21" i="18"/>
  <c r="G190" i="18"/>
  <c r="M42" i="17"/>
  <c r="M21" i="17"/>
  <c r="G24" i="17"/>
  <c r="H23" i="17"/>
  <c r="P42" i="17"/>
  <c r="J126" i="17"/>
  <c r="G126" i="17" s="1"/>
  <c r="G128" i="17"/>
  <c r="G148" i="18"/>
  <c r="J140" i="18"/>
  <c r="J42" i="18" s="1"/>
  <c r="G120" i="16"/>
  <c r="H118" i="16"/>
  <c r="G118" i="16" s="1"/>
  <c r="J140" i="16"/>
  <c r="J42" i="16" s="1"/>
  <c r="N140" i="16"/>
  <c r="N42" i="16" s="1"/>
  <c r="R140" i="16"/>
  <c r="R42" i="16" s="1"/>
  <c r="G154" i="16"/>
  <c r="G178" i="16"/>
  <c r="G192" i="16"/>
  <c r="K190" i="16"/>
  <c r="G190" i="16" s="1"/>
  <c r="O190" i="16"/>
  <c r="O21" i="16" s="1"/>
  <c r="S190" i="16"/>
  <c r="O21" i="17"/>
  <c r="G30" i="17"/>
  <c r="J52" i="17"/>
  <c r="G54" i="17"/>
  <c r="N44" i="17"/>
  <c r="R44" i="17"/>
  <c r="I44" i="17"/>
  <c r="M44" i="17"/>
  <c r="Q44" i="17"/>
  <c r="Q21" i="17" s="1"/>
  <c r="I42" i="18"/>
  <c r="I21" i="18"/>
  <c r="M42" i="18"/>
  <c r="M21" i="18"/>
  <c r="Q42" i="18"/>
  <c r="Q21" i="18"/>
  <c r="R42" i="18"/>
  <c r="R21" i="18"/>
  <c r="N52" i="18"/>
  <c r="N44" i="18" s="1"/>
  <c r="G142" i="18"/>
  <c r="H140" i="18"/>
  <c r="M190" i="18"/>
  <c r="H44" i="17"/>
  <c r="P44" i="17"/>
  <c r="P21" i="17" s="1"/>
  <c r="G60" i="17"/>
  <c r="G92" i="17"/>
  <c r="G134" i="17"/>
  <c r="G142" i="17"/>
  <c r="L140" i="17"/>
  <c r="L42" i="17" s="1"/>
  <c r="G24" i="18"/>
  <c r="G46" i="18"/>
  <c r="G54" i="18"/>
  <c r="G92" i="18"/>
  <c r="G120" i="18"/>
  <c r="H118" i="18"/>
  <c r="G118" i="18" s="1"/>
  <c r="G128" i="18"/>
  <c r="G154" i="18"/>
  <c r="G210" i="18"/>
  <c r="G46" i="17"/>
  <c r="L44" i="17"/>
  <c r="L21" i="17" s="1"/>
  <c r="G120" i="17"/>
  <c r="P140" i="17"/>
  <c r="G166" i="17"/>
  <c r="G192" i="17"/>
  <c r="H190" i="17"/>
  <c r="G190" i="17" s="1"/>
  <c r="L190" i="17"/>
  <c r="P190" i="17"/>
  <c r="H44" i="18"/>
  <c r="L44" i="18"/>
  <c r="L21" i="18" s="1"/>
  <c r="P44" i="18"/>
  <c r="P21" i="18" s="1"/>
  <c r="G78" i="18"/>
  <c r="K140" i="18"/>
  <c r="K42" i="18" s="1"/>
  <c r="O140" i="18"/>
  <c r="O21" i="18" s="1"/>
  <c r="S140" i="18"/>
  <c r="G178" i="18"/>
  <c r="H140" i="17"/>
  <c r="H23" i="18"/>
  <c r="R89" i="2" l="1"/>
  <c r="R70" i="2"/>
  <c r="R213" i="2"/>
  <c r="R211" i="2"/>
  <c r="K42" i="11"/>
  <c r="P42" i="11"/>
  <c r="R36" i="2"/>
  <c r="S23" i="10"/>
  <c r="S42" i="10" s="1"/>
  <c r="G102" i="11"/>
  <c r="G92" i="10"/>
  <c r="P23" i="10"/>
  <c r="P42" i="10" s="1"/>
  <c r="K23" i="2"/>
  <c r="R167" i="2"/>
  <c r="Q184" i="2"/>
  <c r="M126" i="2"/>
  <c r="R39" i="2"/>
  <c r="N102" i="2"/>
  <c r="T102" i="2" s="1"/>
  <c r="N126" i="2"/>
  <c r="T126" i="2" s="1"/>
  <c r="H42" i="11"/>
  <c r="K99" i="4"/>
  <c r="K59" i="4" s="1"/>
  <c r="M35" i="4"/>
  <c r="M15" i="4" s="1"/>
  <c r="M27" i="4" s="1"/>
  <c r="M24" i="4" s="1"/>
  <c r="G105" i="4"/>
  <c r="F105" i="4" s="1"/>
  <c r="F101" i="4" s="1"/>
  <c r="G111" i="4"/>
  <c r="F111" i="4" s="1"/>
  <c r="F107" i="4" s="1"/>
  <c r="S84" i="10"/>
  <c r="S44" i="10" s="1"/>
  <c r="S21" i="10" s="1"/>
  <c r="S20" i="10" s="1"/>
  <c r="S44" i="11"/>
  <c r="L155" i="4"/>
  <c r="G30" i="10"/>
  <c r="L205" i="4"/>
  <c r="L37" i="4"/>
  <c r="K37" i="4" s="1"/>
  <c r="G49" i="4"/>
  <c r="G45" i="4" s="1"/>
  <c r="K21" i="15"/>
  <c r="J42" i="6"/>
  <c r="J42" i="5" s="1"/>
  <c r="H93" i="4"/>
  <c r="G97" i="4"/>
  <c r="H37" i="4"/>
  <c r="H23" i="2"/>
  <c r="R101" i="2"/>
  <c r="I23" i="2"/>
  <c r="G14" i="4"/>
  <c r="F14" i="4" s="1"/>
  <c r="I15" i="4"/>
  <c r="I21" i="4" s="1"/>
  <c r="F21" i="4" s="1"/>
  <c r="F123" i="4"/>
  <c r="F119" i="4" s="1"/>
  <c r="G119" i="4"/>
  <c r="G131" i="4"/>
  <c r="F131" i="4" s="1"/>
  <c r="F127" i="4" s="1"/>
  <c r="F117" i="4" s="1"/>
  <c r="P13" i="2"/>
  <c r="V13" i="2" s="1"/>
  <c r="N8" i="19"/>
  <c r="K42" i="10"/>
  <c r="G43" i="4"/>
  <c r="F43" i="4" s="1"/>
  <c r="F39" i="4" s="1"/>
  <c r="I42" i="11"/>
  <c r="G55" i="4"/>
  <c r="F55" i="4" s="1"/>
  <c r="F51" i="4" s="1"/>
  <c r="G91" i="4"/>
  <c r="G87" i="4" s="1"/>
  <c r="L59" i="4"/>
  <c r="G197" i="4"/>
  <c r="K193" i="4"/>
  <c r="P140" i="10"/>
  <c r="N42" i="11"/>
  <c r="G184" i="10"/>
  <c r="P182" i="2" s="1"/>
  <c r="P178" i="2" s="1"/>
  <c r="V178" i="2" s="1"/>
  <c r="G203" i="4"/>
  <c r="K199" i="4"/>
  <c r="G211" i="4"/>
  <c r="F211" i="4" s="1"/>
  <c r="F207" i="4" s="1"/>
  <c r="K205" i="4"/>
  <c r="S21" i="11"/>
  <c r="S20" i="11" s="1"/>
  <c r="G229" i="4"/>
  <c r="F229" i="4" s="1"/>
  <c r="F225" i="4" s="1"/>
  <c r="L211" i="2"/>
  <c r="F65" i="4"/>
  <c r="F61" i="4" s="1"/>
  <c r="G61" i="4"/>
  <c r="F79" i="4"/>
  <c r="F75" i="4" s="1"/>
  <c r="F67" i="4" s="1"/>
  <c r="G75" i="4"/>
  <c r="G67" i="4" s="1"/>
  <c r="L78" i="2"/>
  <c r="H59" i="4"/>
  <c r="M74" i="2"/>
  <c r="S74" i="2" s="1"/>
  <c r="R84" i="5"/>
  <c r="M94" i="2"/>
  <c r="S94" i="2" s="1"/>
  <c r="H205" i="4"/>
  <c r="K190" i="5"/>
  <c r="M186" i="2"/>
  <c r="M184" i="2" s="1"/>
  <c r="R190" i="2"/>
  <c r="J46" i="2"/>
  <c r="F102" i="2"/>
  <c r="R98" i="2"/>
  <c r="F25" i="2"/>
  <c r="O86" i="2"/>
  <c r="U86" i="2" s="1"/>
  <c r="O13" i="2"/>
  <c r="U13" i="2" s="1"/>
  <c r="M42" i="11"/>
  <c r="N21" i="11"/>
  <c r="R214" i="2"/>
  <c r="P190" i="10"/>
  <c r="R44" i="10"/>
  <c r="R21" i="10" s="1"/>
  <c r="P44" i="10"/>
  <c r="L116" i="2"/>
  <c r="L44" i="10"/>
  <c r="L21" i="10" s="1"/>
  <c r="J44" i="10"/>
  <c r="J21" i="10" s="1"/>
  <c r="K44" i="10"/>
  <c r="K21" i="10" s="1"/>
  <c r="P74" i="2"/>
  <c r="V74" i="2" s="1"/>
  <c r="V78" i="2"/>
  <c r="R78" i="2" s="1"/>
  <c r="G36" i="10"/>
  <c r="L42" i="11"/>
  <c r="L42" i="10"/>
  <c r="O42" i="10"/>
  <c r="G190" i="12"/>
  <c r="R42" i="2"/>
  <c r="S126" i="2"/>
  <c r="P44" i="6"/>
  <c r="P44" i="5" s="1"/>
  <c r="L44" i="6"/>
  <c r="L44" i="5" s="1"/>
  <c r="J44" i="6"/>
  <c r="J21" i="6" s="1"/>
  <c r="J43" i="6" s="1"/>
  <c r="S66" i="2"/>
  <c r="R66" i="2" s="1"/>
  <c r="M62" i="2"/>
  <c r="M48" i="2"/>
  <c r="S48" i="2" s="1"/>
  <c r="R23" i="5"/>
  <c r="J23" i="5"/>
  <c r="M38" i="2"/>
  <c r="S38" i="2" s="1"/>
  <c r="P23" i="5"/>
  <c r="P42" i="6"/>
  <c r="P42" i="5" s="1"/>
  <c r="N23" i="5"/>
  <c r="N42" i="6"/>
  <c r="N42" i="5" s="1"/>
  <c r="M23" i="5"/>
  <c r="M42" i="6"/>
  <c r="M42" i="5" s="1"/>
  <c r="L23" i="5"/>
  <c r="L42" i="6"/>
  <c r="L42" i="5" s="1"/>
  <c r="H23" i="5"/>
  <c r="H42" i="6"/>
  <c r="U191" i="2"/>
  <c r="R191" i="2" s="1"/>
  <c r="O186" i="2"/>
  <c r="J23" i="2"/>
  <c r="H44" i="15"/>
  <c r="H21" i="15" s="1"/>
  <c r="U108" i="2"/>
  <c r="R108" i="2" s="1"/>
  <c r="O104" i="2"/>
  <c r="U104" i="2" s="1"/>
  <c r="M43" i="15"/>
  <c r="M20" i="15"/>
  <c r="P20" i="15"/>
  <c r="P43" i="15"/>
  <c r="L213" i="2"/>
  <c r="O21" i="11"/>
  <c r="O43" i="11" s="1"/>
  <c r="H140" i="10"/>
  <c r="K21" i="11"/>
  <c r="K20" i="11" s="1"/>
  <c r="M140" i="10"/>
  <c r="M42" i="10" s="1"/>
  <c r="L21" i="11"/>
  <c r="L20" i="11" s="1"/>
  <c r="M21" i="11"/>
  <c r="Q42" i="11"/>
  <c r="Q44" i="10"/>
  <c r="N44" i="10"/>
  <c r="G112" i="10"/>
  <c r="R21" i="11"/>
  <c r="R20" i="11" s="1"/>
  <c r="I21" i="11"/>
  <c r="P21" i="11"/>
  <c r="P20" i="11" s="1"/>
  <c r="L98" i="2"/>
  <c r="M44" i="10"/>
  <c r="M21" i="10" s="1"/>
  <c r="M20" i="10" s="1"/>
  <c r="I44" i="10"/>
  <c r="G72" i="10"/>
  <c r="G23" i="11"/>
  <c r="N23" i="10"/>
  <c r="N42" i="10" s="1"/>
  <c r="L42" i="2"/>
  <c r="Q21" i="11"/>
  <c r="S13" i="2"/>
  <c r="L208" i="2"/>
  <c r="S208" i="2"/>
  <c r="R208" i="2" s="1"/>
  <c r="S116" i="2"/>
  <c r="R116" i="2" s="1"/>
  <c r="M112" i="2"/>
  <c r="N44" i="6"/>
  <c r="N21" i="6" s="1"/>
  <c r="G92" i="5"/>
  <c r="Q42" i="5"/>
  <c r="I23" i="5"/>
  <c r="I42" i="5"/>
  <c r="Q23" i="5"/>
  <c r="S30" i="2"/>
  <c r="R30" i="2" s="1"/>
  <c r="L30" i="2"/>
  <c r="L36" i="2"/>
  <c r="M32" i="2"/>
  <c r="S32" i="2" s="1"/>
  <c r="M43" i="16"/>
  <c r="M20" i="16"/>
  <c r="O44" i="2"/>
  <c r="U44" i="2" s="1"/>
  <c r="M20" i="14"/>
  <c r="M43" i="14"/>
  <c r="S20" i="12"/>
  <c r="S43" i="12"/>
  <c r="P43" i="12"/>
  <c r="P20" i="12"/>
  <c r="J42" i="10"/>
  <c r="V142" i="2"/>
  <c r="V56" i="2"/>
  <c r="S20" i="9"/>
  <c r="S43" i="9"/>
  <c r="M43" i="8"/>
  <c r="M20" i="8"/>
  <c r="G44" i="7"/>
  <c r="H21" i="7"/>
  <c r="J43" i="8"/>
  <c r="J20" i="8"/>
  <c r="K20" i="8"/>
  <c r="K43" i="8"/>
  <c r="Q43" i="17"/>
  <c r="Q20" i="17"/>
  <c r="Q43" i="13"/>
  <c r="Q20" i="13"/>
  <c r="R43" i="13"/>
  <c r="R20" i="13"/>
  <c r="O20" i="12"/>
  <c r="O43" i="12"/>
  <c r="Q43" i="12"/>
  <c r="Q20" i="12"/>
  <c r="R43" i="12"/>
  <c r="R20" i="12"/>
  <c r="O20" i="9"/>
  <c r="O43" i="9"/>
  <c r="G44" i="8"/>
  <c r="H21" i="8"/>
  <c r="J43" i="14"/>
  <c r="J20" i="14"/>
  <c r="O20" i="18"/>
  <c r="O43" i="18"/>
  <c r="P20" i="16"/>
  <c r="I43" i="15"/>
  <c r="I20" i="15"/>
  <c r="N20" i="12"/>
  <c r="N43" i="12"/>
  <c r="Q43" i="9"/>
  <c r="Q20" i="9"/>
  <c r="N20" i="7"/>
  <c r="O43" i="8"/>
  <c r="O20" i="8"/>
  <c r="L20" i="17"/>
  <c r="L43" i="17"/>
  <c r="P20" i="17"/>
  <c r="P43" i="17"/>
  <c r="O20" i="16"/>
  <c r="O43" i="16"/>
  <c r="L43" i="16"/>
  <c r="L20" i="16"/>
  <c r="J43" i="13"/>
  <c r="J20" i="13"/>
  <c r="I43" i="13"/>
  <c r="I20" i="13"/>
  <c r="M43" i="9"/>
  <c r="M20" i="9"/>
  <c r="Q43" i="8"/>
  <c r="Q20" i="8"/>
  <c r="R43" i="8"/>
  <c r="R20" i="8"/>
  <c r="H21" i="18"/>
  <c r="H42" i="18"/>
  <c r="G23" i="18"/>
  <c r="L43" i="18"/>
  <c r="L20" i="18"/>
  <c r="Q43" i="18"/>
  <c r="Q20" i="18"/>
  <c r="O43" i="17"/>
  <c r="O20" i="17"/>
  <c r="M43" i="17"/>
  <c r="M20" i="17"/>
  <c r="N42" i="18"/>
  <c r="N21" i="18"/>
  <c r="I43" i="16"/>
  <c r="I20" i="16"/>
  <c r="P42" i="16"/>
  <c r="P43" i="16" s="1"/>
  <c r="Q20" i="14"/>
  <c r="Q43" i="14"/>
  <c r="G190" i="13"/>
  <c r="G52" i="14"/>
  <c r="H44" i="14"/>
  <c r="G44" i="14" s="1"/>
  <c r="P21" i="13"/>
  <c r="P42" i="13"/>
  <c r="G42" i="12"/>
  <c r="P198" i="2"/>
  <c r="V198" i="2" s="1"/>
  <c r="V199" i="2"/>
  <c r="R199" i="2" s="1"/>
  <c r="L199" i="2"/>
  <c r="G104" i="10"/>
  <c r="H102" i="10"/>
  <c r="G102" i="10" s="1"/>
  <c r="K21" i="13"/>
  <c r="V168" i="2"/>
  <c r="R168" i="2" s="1"/>
  <c r="L168" i="2"/>
  <c r="G52" i="12"/>
  <c r="L43" i="12"/>
  <c r="L20" i="12"/>
  <c r="R20" i="9"/>
  <c r="R43" i="9"/>
  <c r="G210" i="10"/>
  <c r="J43" i="7"/>
  <c r="J20" i="7"/>
  <c r="G24" i="10"/>
  <c r="H23" i="10"/>
  <c r="I44" i="6"/>
  <c r="I52" i="5"/>
  <c r="S21" i="8"/>
  <c r="S42" i="8"/>
  <c r="R42" i="5"/>
  <c r="O42" i="7"/>
  <c r="O21" i="7"/>
  <c r="S52" i="5"/>
  <c r="S44" i="6"/>
  <c r="S44" i="5" s="1"/>
  <c r="N54" i="2"/>
  <c r="T56" i="2"/>
  <c r="S198" i="2"/>
  <c r="U120" i="2"/>
  <c r="O118" i="2"/>
  <c r="S26" i="2"/>
  <c r="W184" i="2"/>
  <c r="L56" i="2"/>
  <c r="G140" i="17"/>
  <c r="K43" i="17"/>
  <c r="K20" i="17"/>
  <c r="R42" i="17"/>
  <c r="R21" i="17"/>
  <c r="J44" i="18"/>
  <c r="J21" i="18" s="1"/>
  <c r="N43" i="15"/>
  <c r="N20" i="15"/>
  <c r="O20" i="15"/>
  <c r="O43" i="15"/>
  <c r="S20" i="13"/>
  <c r="S43" i="13"/>
  <c r="K21" i="16"/>
  <c r="J44" i="12"/>
  <c r="J21" i="12" s="1"/>
  <c r="G126" i="9"/>
  <c r="H52" i="10"/>
  <c r="P186" i="2"/>
  <c r="V187" i="2"/>
  <c r="R187" i="2" s="1"/>
  <c r="V49" i="2"/>
  <c r="R49" i="2" s="1"/>
  <c r="P48" i="2"/>
  <c r="O44" i="10"/>
  <c r="O21" i="10" s="1"/>
  <c r="I42" i="9"/>
  <c r="I21" i="9"/>
  <c r="G23" i="9"/>
  <c r="O42" i="5"/>
  <c r="O23" i="5"/>
  <c r="G142" i="5"/>
  <c r="H84" i="5"/>
  <c r="F184" i="2"/>
  <c r="R164" i="2"/>
  <c r="W88" i="2"/>
  <c r="Q86" i="2"/>
  <c r="W86" i="2" s="1"/>
  <c r="K20" i="15"/>
  <c r="K43" i="15"/>
  <c r="L29" i="2"/>
  <c r="M43" i="18"/>
  <c r="M20" i="18"/>
  <c r="N42" i="17"/>
  <c r="N21" i="17"/>
  <c r="J21" i="16"/>
  <c r="G140" i="13"/>
  <c r="G160" i="10"/>
  <c r="G60" i="10"/>
  <c r="G140" i="11"/>
  <c r="V152" i="2"/>
  <c r="R152" i="2" s="1"/>
  <c r="P148" i="2"/>
  <c r="V148" i="2" s="1"/>
  <c r="V189" i="2"/>
  <c r="R189" i="2" s="1"/>
  <c r="L189" i="2"/>
  <c r="V135" i="2"/>
  <c r="R135" i="2" s="1"/>
  <c r="P134" i="2"/>
  <c r="V134" i="2" s="1"/>
  <c r="V63" i="2"/>
  <c r="R63" i="2" s="1"/>
  <c r="P62" i="2"/>
  <c r="G54" i="10"/>
  <c r="V37" i="2"/>
  <c r="R37" i="2" s="1"/>
  <c r="L37" i="2"/>
  <c r="P128" i="2"/>
  <c r="V129" i="2"/>
  <c r="R129" i="2" s="1"/>
  <c r="L129" i="2"/>
  <c r="N44" i="8"/>
  <c r="N84" i="5"/>
  <c r="G78" i="10"/>
  <c r="G52" i="8"/>
  <c r="I44" i="8"/>
  <c r="I21" i="8" s="1"/>
  <c r="G190" i="6"/>
  <c r="G190" i="5" s="1"/>
  <c r="H190" i="5"/>
  <c r="R21" i="7"/>
  <c r="G118" i="6"/>
  <c r="G118" i="5" s="1"/>
  <c r="H118" i="5"/>
  <c r="K21" i="9"/>
  <c r="M42" i="7"/>
  <c r="M21" i="7"/>
  <c r="Q44" i="6"/>
  <c r="Q52" i="5"/>
  <c r="K42" i="5"/>
  <c r="K23" i="5"/>
  <c r="G126" i="8"/>
  <c r="I126" i="5"/>
  <c r="N42" i="7"/>
  <c r="N43" i="7" s="1"/>
  <c r="G166" i="5"/>
  <c r="G126" i="6"/>
  <c r="G126" i="5" s="1"/>
  <c r="J44" i="9"/>
  <c r="J21" i="9" s="1"/>
  <c r="G52" i="7"/>
  <c r="L20" i="7"/>
  <c r="L43" i="7"/>
  <c r="K44" i="6"/>
  <c r="K44" i="5" s="1"/>
  <c r="K52" i="5"/>
  <c r="G23" i="8"/>
  <c r="S172" i="2"/>
  <c r="L203" i="2"/>
  <c r="S134" i="2"/>
  <c r="R134" i="2" s="1"/>
  <c r="L134" i="2"/>
  <c r="L117" i="2"/>
  <c r="L101" i="2"/>
  <c r="R82" i="2"/>
  <c r="S178" i="2"/>
  <c r="R195" i="2"/>
  <c r="P192" i="2"/>
  <c r="V192" i="2" s="1"/>
  <c r="L164" i="2"/>
  <c r="U154" i="2"/>
  <c r="P120" i="2"/>
  <c r="L68" i="2"/>
  <c r="S68" i="2"/>
  <c r="R68" i="2" s="1"/>
  <c r="R130" i="2"/>
  <c r="S88" i="2"/>
  <c r="M86" i="2"/>
  <c r="F44" i="2"/>
  <c r="R205" i="2"/>
  <c r="P38" i="2"/>
  <c r="V38" i="2" s="1"/>
  <c r="G140" i="18"/>
  <c r="R20" i="18"/>
  <c r="R43" i="18"/>
  <c r="I43" i="18"/>
  <c r="I20" i="18"/>
  <c r="S20" i="18"/>
  <c r="S43" i="18"/>
  <c r="Q43" i="16"/>
  <c r="Q20" i="16"/>
  <c r="N20" i="16"/>
  <c r="N43" i="16"/>
  <c r="H44" i="13"/>
  <c r="G44" i="13" s="1"/>
  <c r="G52" i="13"/>
  <c r="R43" i="14"/>
  <c r="R20" i="14"/>
  <c r="N43" i="13"/>
  <c r="N20" i="13"/>
  <c r="O20" i="13"/>
  <c r="O43" i="13"/>
  <c r="H21" i="12"/>
  <c r="G52" i="11"/>
  <c r="H44" i="11"/>
  <c r="M43" i="13"/>
  <c r="M20" i="13"/>
  <c r="R42" i="10"/>
  <c r="L43" i="9"/>
  <c r="L20" i="9"/>
  <c r="M43" i="12"/>
  <c r="M20" i="12"/>
  <c r="G192" i="10"/>
  <c r="H190" i="10"/>
  <c r="P94" i="2"/>
  <c r="V94" i="2" s="1"/>
  <c r="V97" i="2"/>
  <c r="R97" i="2" s="1"/>
  <c r="L97" i="2"/>
  <c r="P20" i="7"/>
  <c r="P43" i="7"/>
  <c r="H42" i="7"/>
  <c r="S42" i="5"/>
  <c r="S23" i="5"/>
  <c r="I190" i="5"/>
  <c r="G140" i="9"/>
  <c r="G23" i="6"/>
  <c r="G23" i="5" s="1"/>
  <c r="P20" i="8"/>
  <c r="P43" i="8"/>
  <c r="L169" i="2"/>
  <c r="S169" i="2"/>
  <c r="R169" i="2" s="1"/>
  <c r="S145" i="2"/>
  <c r="R145" i="2" s="1"/>
  <c r="L145" i="2"/>
  <c r="T186" i="2"/>
  <c r="N184" i="2"/>
  <c r="T184" i="2" s="1"/>
  <c r="L108" i="2"/>
  <c r="M142" i="2"/>
  <c r="G46" i="2"/>
  <c r="G23" i="2" s="1"/>
  <c r="F86" i="2"/>
  <c r="R29" i="2"/>
  <c r="T142" i="2"/>
  <c r="N140" i="2"/>
  <c r="T140" i="2" s="1"/>
  <c r="O54" i="2"/>
  <c r="U56" i="2"/>
  <c r="R84" i="2"/>
  <c r="G44" i="18"/>
  <c r="I43" i="17"/>
  <c r="I20" i="17"/>
  <c r="I20" i="14"/>
  <c r="I43" i="14"/>
  <c r="G42" i="16"/>
  <c r="Q43" i="15"/>
  <c r="Q20" i="15"/>
  <c r="H42" i="13"/>
  <c r="G23" i="13"/>
  <c r="S43" i="14"/>
  <c r="S20" i="14"/>
  <c r="K43" i="14"/>
  <c r="K20" i="14"/>
  <c r="S20" i="16"/>
  <c r="S43" i="16"/>
  <c r="L21" i="13"/>
  <c r="L42" i="13"/>
  <c r="L20" i="14"/>
  <c r="L43" i="14"/>
  <c r="G86" i="10"/>
  <c r="H84" i="10"/>
  <c r="V212" i="2"/>
  <c r="R212" i="2" s="1"/>
  <c r="L212" i="2"/>
  <c r="G44" i="12"/>
  <c r="P160" i="2"/>
  <c r="V160" i="2" s="1"/>
  <c r="V161" i="2"/>
  <c r="R161" i="2" s="1"/>
  <c r="L161" i="2"/>
  <c r="I140" i="10"/>
  <c r="I42" i="10" s="1"/>
  <c r="H44" i="9"/>
  <c r="G52" i="9"/>
  <c r="K20" i="12"/>
  <c r="K43" i="12"/>
  <c r="G128" i="10"/>
  <c r="H126" i="10"/>
  <c r="G126" i="10" s="1"/>
  <c r="G172" i="10"/>
  <c r="G178" i="10"/>
  <c r="P176" i="2" s="1"/>
  <c r="P172" i="2" s="1"/>
  <c r="G140" i="6"/>
  <c r="G140" i="5" s="1"/>
  <c r="H140" i="5"/>
  <c r="V27" i="2"/>
  <c r="R27" i="2" s="1"/>
  <c r="P26" i="2"/>
  <c r="Q21" i="7"/>
  <c r="Q42" i="7"/>
  <c r="G102" i="6"/>
  <c r="G102" i="5" s="1"/>
  <c r="H102" i="5"/>
  <c r="L20" i="8"/>
  <c r="L43" i="8"/>
  <c r="K42" i="7"/>
  <c r="K21" i="7"/>
  <c r="O52" i="5"/>
  <c r="O44" i="6"/>
  <c r="O44" i="5" s="1"/>
  <c r="P204" i="2"/>
  <c r="V204" i="2" s="1"/>
  <c r="M166" i="2"/>
  <c r="L41" i="2"/>
  <c r="L194" i="2"/>
  <c r="U192" i="2"/>
  <c r="L192" i="2"/>
  <c r="L160" i="2"/>
  <c r="S160" i="2"/>
  <c r="R160" i="2" s="1"/>
  <c r="S128" i="2"/>
  <c r="K21" i="18"/>
  <c r="J44" i="17"/>
  <c r="G44" i="17" s="1"/>
  <c r="G52" i="17"/>
  <c r="G23" i="17"/>
  <c r="H42" i="17"/>
  <c r="H21" i="17"/>
  <c r="G140" i="16"/>
  <c r="O42" i="18"/>
  <c r="R21" i="16"/>
  <c r="G140" i="12"/>
  <c r="N43" i="14"/>
  <c r="N20" i="14"/>
  <c r="P43" i="18"/>
  <c r="P20" i="18"/>
  <c r="G52" i="18"/>
  <c r="S43" i="17"/>
  <c r="S20" i="17"/>
  <c r="G102" i="17"/>
  <c r="J42" i="17"/>
  <c r="R43" i="15"/>
  <c r="R20" i="15"/>
  <c r="J43" i="15"/>
  <c r="J20" i="15"/>
  <c r="H44" i="16"/>
  <c r="L20" i="15"/>
  <c r="L43" i="15"/>
  <c r="G126" i="13"/>
  <c r="S20" i="15"/>
  <c r="S43" i="15"/>
  <c r="O43" i="14"/>
  <c r="O20" i="14"/>
  <c r="G190" i="11"/>
  <c r="P20" i="14"/>
  <c r="P43" i="14"/>
  <c r="H42" i="14"/>
  <c r="G42" i="14" s="1"/>
  <c r="G23" i="14"/>
  <c r="G204" i="10"/>
  <c r="G148" i="10"/>
  <c r="Q140" i="10"/>
  <c r="G46" i="10"/>
  <c r="P21" i="9"/>
  <c r="V144" i="2"/>
  <c r="R144" i="2" s="1"/>
  <c r="L144" i="2"/>
  <c r="P112" i="2"/>
  <c r="V112" i="2" s="1"/>
  <c r="V113" i="2"/>
  <c r="R113" i="2" s="1"/>
  <c r="L59" i="2"/>
  <c r="V59" i="2"/>
  <c r="R59" i="2" s="1"/>
  <c r="V50" i="2"/>
  <c r="R50" i="2" s="1"/>
  <c r="L50" i="2"/>
  <c r="I42" i="12"/>
  <c r="G23" i="12"/>
  <c r="I21" i="12"/>
  <c r="P104" i="2"/>
  <c r="V105" i="2"/>
  <c r="R105" i="2" s="1"/>
  <c r="L105" i="2"/>
  <c r="H42" i="9"/>
  <c r="J42" i="11"/>
  <c r="J21" i="11"/>
  <c r="V81" i="2"/>
  <c r="R81" i="2" s="1"/>
  <c r="P80" i="2"/>
  <c r="V80" i="2" s="1"/>
  <c r="R21" i="6"/>
  <c r="I42" i="7"/>
  <c r="I21" i="7"/>
  <c r="G23" i="7"/>
  <c r="S84" i="5"/>
  <c r="M44" i="6"/>
  <c r="M52" i="5"/>
  <c r="G52" i="6"/>
  <c r="G46" i="5"/>
  <c r="N20" i="9"/>
  <c r="N43" i="9"/>
  <c r="S42" i="7"/>
  <c r="S21" i="7"/>
  <c r="H42" i="8"/>
  <c r="G42" i="8" s="1"/>
  <c r="N44" i="2" s="1"/>
  <c r="T44" i="2" s="1"/>
  <c r="S148" i="2"/>
  <c r="R148" i="2" s="1"/>
  <c r="L148" i="2"/>
  <c r="L191" i="2"/>
  <c r="L135" i="2"/>
  <c r="N80" i="2"/>
  <c r="R58" i="2"/>
  <c r="L190" i="2"/>
  <c r="R143" i="2"/>
  <c r="R209" i="2"/>
  <c r="L195" i="2"/>
  <c r="L187" i="2"/>
  <c r="P166" i="2"/>
  <c r="V166" i="2" s="1"/>
  <c r="R157" i="2"/>
  <c r="P154" i="2"/>
  <c r="V154" i="2" s="1"/>
  <c r="U142" i="2"/>
  <c r="O140" i="2"/>
  <c r="U140" i="2" s="1"/>
  <c r="R131" i="2"/>
  <c r="R106" i="2"/>
  <c r="U94" i="2"/>
  <c r="R94" i="2" s="1"/>
  <c r="L152" i="2"/>
  <c r="R121" i="2"/>
  <c r="W26" i="2"/>
  <c r="Q25" i="2"/>
  <c r="S204" i="2"/>
  <c r="Q140" i="2"/>
  <c r="W140" i="2" s="1"/>
  <c r="W142" i="2"/>
  <c r="L84" i="2"/>
  <c r="N25" i="2"/>
  <c r="P32" i="2"/>
  <c r="V32" i="2" s="1"/>
  <c r="P88" i="2"/>
  <c r="L88" i="2" s="1"/>
  <c r="U25" i="2"/>
  <c r="R154" i="2" l="1"/>
  <c r="L21" i="6"/>
  <c r="L20" i="6" s="1"/>
  <c r="L20" i="5" s="1"/>
  <c r="J44" i="5"/>
  <c r="S186" i="2"/>
  <c r="N43" i="11"/>
  <c r="Q43" i="11"/>
  <c r="L198" i="2"/>
  <c r="R56" i="2"/>
  <c r="L154" i="2"/>
  <c r="V128" i="2"/>
  <c r="R128" i="2" s="1"/>
  <c r="P126" i="2"/>
  <c r="G107" i="4"/>
  <c r="F49" i="4"/>
  <c r="F45" i="4" s="1"/>
  <c r="F37" i="4" s="1"/>
  <c r="G101" i="4"/>
  <c r="G99" i="4" s="1"/>
  <c r="L35" i="4"/>
  <c r="L15" i="4" s="1"/>
  <c r="L27" i="4" s="1"/>
  <c r="G27" i="4" s="1"/>
  <c r="F27" i="4" s="1"/>
  <c r="F91" i="4"/>
  <c r="F87" i="4" s="1"/>
  <c r="N17" i="19" s="1"/>
  <c r="S43" i="11"/>
  <c r="G127" i="4"/>
  <c r="G117" i="4" s="1"/>
  <c r="K155" i="4"/>
  <c r="K35" i="4" s="1"/>
  <c r="V176" i="2"/>
  <c r="R176" i="2" s="1"/>
  <c r="G21" i="4"/>
  <c r="F97" i="4"/>
  <c r="F93" i="4" s="1"/>
  <c r="G93" i="4"/>
  <c r="G51" i="4"/>
  <c r="G39" i="4"/>
  <c r="R13" i="2"/>
  <c r="L13" i="2"/>
  <c r="F99" i="4"/>
  <c r="N19" i="19" s="1"/>
  <c r="K43" i="10"/>
  <c r="I43" i="11"/>
  <c r="F197" i="4"/>
  <c r="F193" i="4" s="1"/>
  <c r="G193" i="4"/>
  <c r="P21" i="10"/>
  <c r="P20" i="10" s="1"/>
  <c r="L43" i="10"/>
  <c r="V182" i="2"/>
  <c r="R182" i="2" s="1"/>
  <c r="L178" i="2"/>
  <c r="L182" i="2"/>
  <c r="F203" i="4"/>
  <c r="F199" i="4" s="1"/>
  <c r="G199" i="4"/>
  <c r="R178" i="2"/>
  <c r="M43" i="11"/>
  <c r="G190" i="10"/>
  <c r="G207" i="4"/>
  <c r="F205" i="4"/>
  <c r="G225" i="4"/>
  <c r="N20" i="11"/>
  <c r="L204" i="2"/>
  <c r="J21" i="5"/>
  <c r="H35" i="4"/>
  <c r="H15" i="4" s="1"/>
  <c r="J20" i="6"/>
  <c r="J20" i="5" s="1"/>
  <c r="G44" i="15"/>
  <c r="R43" i="11"/>
  <c r="G42" i="11"/>
  <c r="L57" i="4" s="1"/>
  <c r="V172" i="2"/>
  <c r="R172" i="2" s="1"/>
  <c r="P140" i="2"/>
  <c r="V140" i="2" s="1"/>
  <c r="L176" i="2"/>
  <c r="L74" i="2"/>
  <c r="R74" i="2"/>
  <c r="S43" i="10"/>
  <c r="N21" i="10"/>
  <c r="N43" i="10" s="1"/>
  <c r="M20" i="11"/>
  <c r="K20" i="10"/>
  <c r="O20" i="11"/>
  <c r="P21" i="6"/>
  <c r="P21" i="5" s="1"/>
  <c r="S62" i="2"/>
  <c r="M54" i="2"/>
  <c r="S54" i="2" s="1"/>
  <c r="R32" i="2"/>
  <c r="U186" i="2"/>
  <c r="O184" i="2"/>
  <c r="U184" i="2" s="1"/>
  <c r="R38" i="2"/>
  <c r="O102" i="2"/>
  <c r="U102" i="2" s="1"/>
  <c r="H21" i="13"/>
  <c r="H43" i="13" s="1"/>
  <c r="R204" i="2"/>
  <c r="P43" i="11"/>
  <c r="I20" i="11"/>
  <c r="K43" i="11"/>
  <c r="L43" i="11"/>
  <c r="M43" i="10"/>
  <c r="L20" i="10"/>
  <c r="Q20" i="11"/>
  <c r="L38" i="2"/>
  <c r="M102" i="2"/>
  <c r="S102" i="2" s="1"/>
  <c r="S112" i="2"/>
  <c r="R112" i="2" s="1"/>
  <c r="N44" i="5"/>
  <c r="N20" i="6"/>
  <c r="N43" i="6"/>
  <c r="M25" i="2"/>
  <c r="R43" i="6"/>
  <c r="R43" i="5" s="1"/>
  <c r="R21" i="5"/>
  <c r="R20" i="6"/>
  <c r="R20" i="5" s="1"/>
  <c r="P43" i="9"/>
  <c r="P20" i="9"/>
  <c r="G42" i="6"/>
  <c r="H42" i="5"/>
  <c r="V26" i="2"/>
  <c r="R26" i="2" s="1"/>
  <c r="P25" i="2"/>
  <c r="L142" i="2"/>
  <c r="M140" i="2"/>
  <c r="S142" i="2"/>
  <c r="R142" i="2" s="1"/>
  <c r="H44" i="5"/>
  <c r="G44" i="6"/>
  <c r="G44" i="5" s="1"/>
  <c r="H21" i="6"/>
  <c r="R43" i="7"/>
  <c r="R20" i="7"/>
  <c r="J20" i="12"/>
  <c r="J43" i="12"/>
  <c r="O43" i="7"/>
  <c r="O20" i="7"/>
  <c r="N20" i="18"/>
  <c r="N43" i="18"/>
  <c r="H43" i="18"/>
  <c r="G21" i="18"/>
  <c r="H20" i="18"/>
  <c r="T25" i="2"/>
  <c r="T80" i="2"/>
  <c r="R80" i="2" s="1"/>
  <c r="L80" i="2"/>
  <c r="G52" i="5"/>
  <c r="G42" i="9"/>
  <c r="I43" i="12"/>
  <c r="I20" i="12"/>
  <c r="H21" i="14"/>
  <c r="H20" i="17"/>
  <c r="H43" i="17"/>
  <c r="L20" i="13"/>
  <c r="L43" i="13"/>
  <c r="F46" i="2"/>
  <c r="G42" i="7"/>
  <c r="G44" i="11"/>
  <c r="H21" i="11"/>
  <c r="K20" i="9"/>
  <c r="K43" i="9"/>
  <c r="V62" i="2"/>
  <c r="R62" i="2" s="1"/>
  <c r="L62" i="2"/>
  <c r="J20" i="16"/>
  <c r="J43" i="16"/>
  <c r="O21" i="6"/>
  <c r="J43" i="5"/>
  <c r="O43" i="10"/>
  <c r="O20" i="10"/>
  <c r="V186" i="2"/>
  <c r="R186" i="2" s="1"/>
  <c r="P184" i="2"/>
  <c r="V184" i="2" s="1"/>
  <c r="U118" i="2"/>
  <c r="T54" i="2"/>
  <c r="N46" i="2"/>
  <c r="T46" i="2" s="1"/>
  <c r="I21" i="10"/>
  <c r="H43" i="8"/>
  <c r="H20" i="8"/>
  <c r="G21" i="7"/>
  <c r="H20" i="7"/>
  <c r="H43" i="7"/>
  <c r="P54" i="2"/>
  <c r="J43" i="10"/>
  <c r="J20" i="10"/>
  <c r="L32" i="2"/>
  <c r="L112" i="2"/>
  <c r="I20" i="7"/>
  <c r="I43" i="7"/>
  <c r="Q42" i="10"/>
  <c r="Q21" i="10"/>
  <c r="G44" i="16"/>
  <c r="H21" i="16"/>
  <c r="R20" i="16"/>
  <c r="R43" i="16"/>
  <c r="G42" i="17"/>
  <c r="K20" i="18"/>
  <c r="K43" i="18"/>
  <c r="L166" i="2"/>
  <c r="S166" i="2"/>
  <c r="R166" i="2" s="1"/>
  <c r="S184" i="2"/>
  <c r="G42" i="13"/>
  <c r="M57" i="4" s="1"/>
  <c r="U54" i="2"/>
  <c r="G140" i="10"/>
  <c r="R43" i="10"/>
  <c r="R20" i="10"/>
  <c r="S86" i="2"/>
  <c r="V120" i="2"/>
  <c r="R120" i="2" s="1"/>
  <c r="P118" i="2"/>
  <c r="V118" i="2" s="1"/>
  <c r="J20" i="9"/>
  <c r="J43" i="9"/>
  <c r="K21" i="6"/>
  <c r="Q44" i="5"/>
  <c r="Q21" i="6"/>
  <c r="N43" i="17"/>
  <c r="N20" i="17"/>
  <c r="V48" i="2"/>
  <c r="R48" i="2" s="1"/>
  <c r="L48" i="2"/>
  <c r="G52" i="10"/>
  <c r="H44" i="10"/>
  <c r="G44" i="10" s="1"/>
  <c r="J20" i="18"/>
  <c r="J43" i="18"/>
  <c r="L26" i="2"/>
  <c r="I44" i="5"/>
  <c r="I21" i="6"/>
  <c r="P86" i="2"/>
  <c r="V86" i="2" s="1"/>
  <c r="V88" i="2"/>
  <c r="R88" i="2" s="1"/>
  <c r="W25" i="2"/>
  <c r="L94" i="2"/>
  <c r="S43" i="7"/>
  <c r="S20" i="7"/>
  <c r="M44" i="5"/>
  <c r="M21" i="6"/>
  <c r="J43" i="11"/>
  <c r="J20" i="11"/>
  <c r="J21" i="17"/>
  <c r="L128" i="2"/>
  <c r="R192" i="2"/>
  <c r="L186" i="2"/>
  <c r="K43" i="7"/>
  <c r="K20" i="7"/>
  <c r="Q20" i="7"/>
  <c r="Q43" i="7"/>
  <c r="G44" i="9"/>
  <c r="H21" i="9"/>
  <c r="S21" i="6"/>
  <c r="G21" i="12"/>
  <c r="H20" i="12"/>
  <c r="H43" i="12"/>
  <c r="Q46" i="2"/>
  <c r="W46" i="2" s="1"/>
  <c r="L172" i="2"/>
  <c r="M20" i="7"/>
  <c r="M43" i="7"/>
  <c r="I43" i="8"/>
  <c r="I20" i="8"/>
  <c r="N20" i="8"/>
  <c r="N21" i="8"/>
  <c r="G21" i="8" s="1"/>
  <c r="N16" i="19"/>
  <c r="I43" i="9"/>
  <c r="I20" i="9"/>
  <c r="K20" i="16"/>
  <c r="K43" i="16"/>
  <c r="R43" i="17"/>
  <c r="R20" i="17"/>
  <c r="R198" i="2"/>
  <c r="H42" i="10"/>
  <c r="G23" i="10"/>
  <c r="K20" i="13"/>
  <c r="K43" i="13"/>
  <c r="P20" i="13"/>
  <c r="P43" i="13"/>
  <c r="G42" i="18"/>
  <c r="P102" i="2"/>
  <c r="V104" i="2"/>
  <c r="R104" i="2" s="1"/>
  <c r="L104" i="2"/>
  <c r="G21" i="13"/>
  <c r="H20" i="13"/>
  <c r="G21" i="15"/>
  <c r="H20" i="15"/>
  <c r="G20" i="15" s="1"/>
  <c r="O215" i="2" s="1"/>
  <c r="H43" i="15"/>
  <c r="G43" i="15" s="1"/>
  <c r="I58" i="4" s="1"/>
  <c r="S43" i="8"/>
  <c r="S20" i="8"/>
  <c r="L43" i="6" l="1"/>
  <c r="L43" i="5" s="1"/>
  <c r="L21" i="5"/>
  <c r="P20" i="6"/>
  <c r="P20" i="5" s="1"/>
  <c r="L25" i="2"/>
  <c r="V126" i="2"/>
  <c r="R126" i="2" s="1"/>
  <c r="L126" i="2"/>
  <c r="G59" i="4"/>
  <c r="K15" i="4"/>
  <c r="G205" i="4"/>
  <c r="F59" i="4"/>
  <c r="G20" i="13"/>
  <c r="K57" i="4"/>
  <c r="G155" i="4"/>
  <c r="G37" i="4"/>
  <c r="K27" i="4"/>
  <c r="K24" i="4" s="1"/>
  <c r="G24" i="4" s="1"/>
  <c r="L24" i="4"/>
  <c r="L22" i="4" s="1"/>
  <c r="P43" i="10"/>
  <c r="F155" i="4"/>
  <c r="F35" i="4" s="1"/>
  <c r="F15" i="4" s="1"/>
  <c r="P43" i="6"/>
  <c r="P43" i="5" s="1"/>
  <c r="O46" i="2"/>
  <c r="O23" i="2" s="1"/>
  <c r="N20" i="10"/>
  <c r="S25" i="2"/>
  <c r="G43" i="12"/>
  <c r="R184" i="2"/>
  <c r="L184" i="2"/>
  <c r="G42" i="10"/>
  <c r="P44" i="2" s="1"/>
  <c r="V44" i="2" s="1"/>
  <c r="M46" i="2"/>
  <c r="S46" i="2" s="1"/>
  <c r="N20" i="5"/>
  <c r="K43" i="6"/>
  <c r="K43" i="5" s="1"/>
  <c r="K20" i="6"/>
  <c r="K20" i="5" s="1"/>
  <c r="K21" i="5"/>
  <c r="H43" i="16"/>
  <c r="G43" i="16" s="1"/>
  <c r="G21" i="16"/>
  <c r="H20" i="16"/>
  <c r="G20" i="16" s="1"/>
  <c r="I20" i="10"/>
  <c r="I43" i="10"/>
  <c r="O43" i="6"/>
  <c r="O43" i="5" s="1"/>
  <c r="O20" i="6"/>
  <c r="O20" i="5" s="1"/>
  <c r="O21" i="5"/>
  <c r="G20" i="18"/>
  <c r="G21" i="6"/>
  <c r="G21" i="5" s="1"/>
  <c r="H20" i="6"/>
  <c r="H43" i="6"/>
  <c r="H21" i="5"/>
  <c r="N15" i="19"/>
  <c r="S140" i="2"/>
  <c r="R140" i="2" s="1"/>
  <c r="L140" i="2"/>
  <c r="H43" i="9"/>
  <c r="G43" i="9" s="1"/>
  <c r="G21" i="9"/>
  <c r="H20" i="9"/>
  <c r="G20" i="9" s="1"/>
  <c r="Q44" i="2"/>
  <c r="W44" i="2" s="1"/>
  <c r="V54" i="2"/>
  <c r="R54" i="2" s="1"/>
  <c r="L54" i="2"/>
  <c r="G20" i="8"/>
  <c r="L118" i="2"/>
  <c r="G42" i="5"/>
  <c r="H57" i="4" s="1"/>
  <c r="G57" i="4" s="1"/>
  <c r="F57" i="4" s="1"/>
  <c r="M44" i="2"/>
  <c r="J43" i="17"/>
  <c r="G43" i="17" s="1"/>
  <c r="J20" i="17"/>
  <c r="G20" i="17" s="1"/>
  <c r="Q215" i="2" s="1"/>
  <c r="Q23" i="2"/>
  <c r="I20" i="6"/>
  <c r="I20" i="5" s="1"/>
  <c r="I43" i="6"/>
  <c r="I43" i="5" s="1"/>
  <c r="I21" i="5"/>
  <c r="Q20" i="6"/>
  <c r="Q20" i="5" s="1"/>
  <c r="Q43" i="6"/>
  <c r="Q43" i="5" s="1"/>
  <c r="Q21" i="5"/>
  <c r="L86" i="2"/>
  <c r="Q20" i="10"/>
  <c r="Q43" i="10"/>
  <c r="G43" i="7"/>
  <c r="R118" i="2"/>
  <c r="G21" i="17"/>
  <c r="N23" i="2"/>
  <c r="G43" i="18"/>
  <c r="V25" i="2"/>
  <c r="G21" i="11"/>
  <c r="H20" i="11"/>
  <c r="G20" i="11" s="1"/>
  <c r="H43" i="11"/>
  <c r="G43" i="11" s="1"/>
  <c r="L58" i="4" s="1"/>
  <c r="V102" i="2"/>
  <c r="R102" i="2" s="1"/>
  <c r="L102" i="2"/>
  <c r="G20" i="12"/>
  <c r="M20" i="6"/>
  <c r="M20" i="5" s="1"/>
  <c r="M43" i="6"/>
  <c r="M43" i="5" s="1"/>
  <c r="M21" i="5"/>
  <c r="O45" i="2"/>
  <c r="G43" i="13"/>
  <c r="M58" i="4" s="1"/>
  <c r="H21" i="10"/>
  <c r="N43" i="8"/>
  <c r="N43" i="5" s="1"/>
  <c r="N21" i="5"/>
  <c r="S43" i="6"/>
  <c r="S43" i="5" s="1"/>
  <c r="S20" i="6"/>
  <c r="S20" i="5" s="1"/>
  <c r="S21" i="5"/>
  <c r="P46" i="2"/>
  <c r="V46" i="2" s="1"/>
  <c r="R86" i="2"/>
  <c r="N14" i="19"/>
  <c r="G20" i="7"/>
  <c r="G43" i="8"/>
  <c r="N45" i="2" s="1"/>
  <c r="G21" i="14"/>
  <c r="H20" i="14"/>
  <c r="G20" i="14" s="1"/>
  <c r="H43" i="14"/>
  <c r="G43" i="14" s="1"/>
  <c r="G35" i="4" l="1"/>
  <c r="G15" i="4" s="1"/>
  <c r="K22" i="4"/>
  <c r="F22" i="4" s="1"/>
  <c r="K58" i="4"/>
  <c r="U46" i="2"/>
  <c r="R46" i="2" s="1"/>
  <c r="M23" i="2"/>
  <c r="M14" i="2" s="1"/>
  <c r="R25" i="2"/>
  <c r="L46" i="2"/>
  <c r="P23" i="2"/>
  <c r="Q45" i="2"/>
  <c r="S44" i="2"/>
  <c r="R44" i="2" s="1"/>
  <c r="L44" i="2"/>
  <c r="G43" i="6"/>
  <c r="H43" i="5"/>
  <c r="Q14" i="2"/>
  <c r="L22" i="2" s="1"/>
  <c r="Q22" i="2" s="1"/>
  <c r="N215" i="2"/>
  <c r="G20" i="6"/>
  <c r="H19" i="4" s="1"/>
  <c r="H20" i="5"/>
  <c r="N14" i="2"/>
  <c r="L19" i="2" s="1"/>
  <c r="N19" i="2" s="1"/>
  <c r="H43" i="10"/>
  <c r="G43" i="10" s="1"/>
  <c r="P45" i="2" s="1"/>
  <c r="G21" i="10"/>
  <c r="H20" i="10"/>
  <c r="G20" i="10" s="1"/>
  <c r="P215" i="2" s="1"/>
  <c r="O14" i="2"/>
  <c r="L20" i="2" s="1"/>
  <c r="O20" i="2" s="1"/>
  <c r="G22" i="4" l="1"/>
  <c r="G19" i="4"/>
  <c r="F19" i="4"/>
  <c r="H17" i="4"/>
  <c r="L23" i="2"/>
  <c r="P14" i="2"/>
  <c r="L21" i="2" s="1"/>
  <c r="P21" i="2" s="1"/>
  <c r="G20" i="5"/>
  <c r="M215" i="2"/>
  <c r="G43" i="5"/>
  <c r="H58" i="4" s="1"/>
  <c r="G58" i="4" s="1"/>
  <c r="F58" i="4" s="1"/>
  <c r="M45" i="2"/>
  <c r="L18" i="2"/>
  <c r="F17" i="4" l="1"/>
  <c r="G17" i="4"/>
  <c r="L14" i="2"/>
  <c r="L215" i="2"/>
  <c r="M18" i="2"/>
  <c r="L16" i="2"/>
  <c r="L45" i="2"/>
  <c r="N10" i="19" l="1"/>
  <c r="N9" i="19" s="1"/>
  <c r="N21" i="19" s="1"/>
  <c r="N13" i="19" s="1"/>
  <c r="S23" i="2"/>
  <c r="S14" i="2" s="1"/>
  <c r="G45" i="2"/>
  <c r="S45" i="2" s="1"/>
  <c r="G14" i="2"/>
  <c r="G215" i="2" s="1"/>
  <c r="F18" i="2" l="1"/>
  <c r="G18" i="2" s="1"/>
  <c r="S18" i="2" s="1"/>
  <c r="R18" i="2" s="1"/>
  <c r="S215" i="2"/>
  <c r="F23" i="2"/>
  <c r="J45" i="2"/>
  <c r="V45" i="2" s="1"/>
  <c r="K45" i="2"/>
  <c r="W45" i="2" s="1"/>
  <c r="I45" i="2"/>
  <c r="U45" i="2" s="1"/>
  <c r="T23" i="2"/>
  <c r="T14" i="2" s="1"/>
  <c r="U23" i="2"/>
  <c r="U14" i="2" s="1"/>
  <c r="V23" i="2"/>
  <c r="V14" i="2" s="1"/>
  <c r="K14" i="2"/>
  <c r="K215" i="2" s="1"/>
  <c r="W215" i="2" s="1"/>
  <c r="W23" i="2"/>
  <c r="J14" i="2"/>
  <c r="J215" i="2" s="1"/>
  <c r="V215" i="2" s="1"/>
  <c r="H45" i="2"/>
  <c r="I14" i="2"/>
  <c r="I215" i="2" s="1"/>
  <c r="U215" i="2" s="1"/>
  <c r="H14" i="2"/>
  <c r="R23" i="2" l="1"/>
  <c r="R14" i="2" s="1"/>
  <c r="F45" i="2"/>
  <c r="F14" i="2"/>
  <c r="F21" i="2"/>
  <c r="J21" i="2" s="1"/>
  <c r="V21" i="2" s="1"/>
  <c r="H215" i="2"/>
  <c r="F19" i="2"/>
  <c r="F20" i="2"/>
  <c r="I20" i="2" s="1"/>
  <c r="U20" i="2" s="1"/>
  <c r="R20" i="2" s="1"/>
  <c r="T45" i="2"/>
  <c r="R45" i="2" s="1"/>
  <c r="W14" i="2"/>
  <c r="F22" i="2"/>
  <c r="K22" i="2" s="1"/>
  <c r="W22" i="2" s="1"/>
  <c r="R22" i="2" s="1"/>
  <c r="F16" i="2" l="1"/>
  <c r="H19" i="2"/>
  <c r="T19" i="2" s="1"/>
  <c r="R19" i="2" s="1"/>
  <c r="F215" i="2"/>
  <c r="T215" i="2"/>
  <c r="R215" i="2" s="1"/>
</calcChain>
</file>

<file path=xl/sharedStrings.xml><?xml version="1.0" encoding="utf-8"?>
<sst xmlns="http://schemas.openxmlformats.org/spreadsheetml/2006/main" count="11896" uniqueCount="355">
  <si>
    <t>Приложение № 1 к Порядку</t>
  </si>
  <si>
    <t>УТВЕРЖДАЮ</t>
  </si>
  <si>
    <t>Директор</t>
  </si>
  <si>
    <t>(наименование должности лица, утверждающего документ)</t>
  </si>
  <si>
    <t>(подпись)</t>
  </si>
  <si>
    <t>(расшифровка подписи)</t>
  </si>
  <si>
    <t>ПЛАН</t>
  </si>
  <si>
    <t>ФИНАНСОВО-ХОЗЯЙСТВЕННОЙ ДЕЯТЕЛЬНОСТИ АВТОНОМНОГО УЧРЕЖДЕНИЯ ТЮМЕНСКОЙ ОБЛАСТИ</t>
  </si>
  <si>
    <t>КОДЫ</t>
  </si>
  <si>
    <t>полное официальное наименование автономного учреждения</t>
  </si>
  <si>
    <r>
      <rPr>
        <sz val="10"/>
        <rFont val="Arial Cyr"/>
        <charset val="204"/>
      </rPr>
      <t xml:space="preserve">Единица измерения:    </t>
    </r>
    <r>
      <rPr>
        <b/>
        <sz val="10"/>
        <rFont val="Arial Cyr"/>
        <charset val="204"/>
      </rPr>
      <t>руб</t>
    </r>
    <r>
      <rPr>
        <sz val="10"/>
        <rFont val="Arial Cyr"/>
        <charset val="204"/>
      </rPr>
      <t>.</t>
    </r>
  </si>
  <si>
    <t>по ОКЕИ</t>
  </si>
  <si>
    <t>Департамент социального развития Тюменской области</t>
  </si>
  <si>
    <t xml:space="preserve">наименование органа, осуществляющего функции и полномочия учредителя </t>
  </si>
  <si>
    <t>адрес фактического местонахождения  автономного учреждения</t>
  </si>
  <si>
    <t>I. Сведения о деятельности автономного  учреждения</t>
  </si>
  <si>
    <t>1.1.Цели деятельности автономного учреждения</t>
  </si>
  <si>
    <t>1.2.Виды деятельности автономного учреждения</t>
  </si>
  <si>
    <t>1.3.Перечень работ (услуг)</t>
  </si>
  <si>
    <t>в том числе:</t>
  </si>
  <si>
    <t xml:space="preserve">1.4.2. Стоимость имущества, приобретенного за счет средств, выделенных учредителем   </t>
  </si>
  <si>
    <t>1.4.3. Стоимость имущества, приобретенного за счет средств, полученных в результате осуществления приносящей доход деятельности</t>
  </si>
  <si>
    <t xml:space="preserve">1.5.2. Общая балансовая стоимость имущества  приобретенного за счет средств, выделенных учредителем                                                 </t>
  </si>
  <si>
    <t xml:space="preserve">1.6.2. Стоимость имущества, приобретенного за счет средств, выделенных учредителем                                                                                                                                                                                    </t>
  </si>
  <si>
    <t>Приложение №  к порядку</t>
  </si>
  <si>
    <t xml:space="preserve">Перечень изменений вносимых в план финансово-хозяйственной деятельности </t>
  </si>
  <si>
    <t>(наименование учреждения)</t>
  </si>
  <si>
    <t>Наименование показателя</t>
  </si>
  <si>
    <t>КОСГУ</t>
  </si>
  <si>
    <t>КВР</t>
  </si>
  <si>
    <t xml:space="preserve">КОСГУ </t>
  </si>
  <si>
    <t>Изменения ассигнований, "+" дополнительная потребность, "-" экономия</t>
  </si>
  <si>
    <r>
      <rPr>
        <sz val="12"/>
        <color rgb="FF000000"/>
        <rFont val="Arial"/>
        <family val="2"/>
        <charset val="204"/>
      </rPr>
      <t xml:space="preserve">Примечание (причина изменения ассигнований, </t>
    </r>
    <r>
      <rPr>
        <b/>
        <u/>
        <sz val="12"/>
        <color rgb="FF000000"/>
        <rFont val="Arial"/>
        <family val="2"/>
        <charset val="204"/>
      </rPr>
      <t>номер, дата документа о перераспределении ассигнований между статьями расходов</t>
    </r>
    <r>
      <rPr>
        <sz val="12"/>
        <color rgb="FF000000"/>
        <rFont val="Arial"/>
        <family val="2"/>
        <charset val="204"/>
      </rPr>
      <t>)</t>
    </r>
  </si>
  <si>
    <t>Субсидия на финансовое обеспечение выполнения государственного задания  за счет средств:</t>
  </si>
  <si>
    <t>Субсидия на иные цели</t>
  </si>
  <si>
    <t>Средства от приносящей доход деятельности</t>
  </si>
  <si>
    <t>Средства обязательного медицинского страхоания</t>
  </si>
  <si>
    <t>Средства  от приносящей доход деятельности</t>
  </si>
  <si>
    <t>Областной бюджет</t>
  </si>
  <si>
    <t>ОЦП "Сотрудничество" (ХМАО)</t>
  </si>
  <si>
    <t>6=7+8+9+10+11</t>
  </si>
  <si>
    <t>12=13+14+15+16+17</t>
  </si>
  <si>
    <t>16=17+18+19+20+21</t>
  </si>
  <si>
    <t>19=13-7</t>
  </si>
  <si>
    <t>20=14-8</t>
  </si>
  <si>
    <t>21=15-9</t>
  </si>
  <si>
    <t>22=16-10</t>
  </si>
  <si>
    <t>23=17-11</t>
  </si>
  <si>
    <t>Остаток средств</t>
  </si>
  <si>
    <t>Поступления, всего:</t>
  </si>
  <si>
    <t xml:space="preserve"> - Субсидия на финансовое обеспечение выполнения государственного задания, всего:</t>
  </si>
  <si>
    <t xml:space="preserve">  Областной бюджет</t>
  </si>
  <si>
    <t xml:space="preserve">  ОЦП "Сотрудничество" ХМАО</t>
  </si>
  <si>
    <t xml:space="preserve"> - Субсидия на иные цели</t>
  </si>
  <si>
    <t xml:space="preserve"> - Средства от приносящей доход деятельности</t>
  </si>
  <si>
    <t xml:space="preserve"> - Средства обязательного медицинского страхоания</t>
  </si>
  <si>
    <t>Выплаты, всего:</t>
  </si>
  <si>
    <t>Оплата труда и начисления на выплаты по оплате труда, всего</t>
  </si>
  <si>
    <t>X</t>
  </si>
  <si>
    <t>Заработная плата</t>
  </si>
  <si>
    <t>05</t>
  </si>
  <si>
    <t>01</t>
  </si>
  <si>
    <t>07</t>
  </si>
  <si>
    <t>09</t>
  </si>
  <si>
    <t>10</t>
  </si>
  <si>
    <t>02</t>
  </si>
  <si>
    <t>06</t>
  </si>
  <si>
    <t>Прочие выплаты</t>
  </si>
  <si>
    <t>212</t>
  </si>
  <si>
    <t>112</t>
  </si>
  <si>
    <t>Начисления на выплаты по оплате труда</t>
  </si>
  <si>
    <t>Прочие  расходы (кроме расходов на закупку товаров, работ, услуг)</t>
  </si>
  <si>
    <t>Расходы на закупку товаров, работ, услуг, всего</t>
  </si>
  <si>
    <t>Оплата работ, услуг, всего</t>
  </si>
  <si>
    <t>из них: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</si>
  <si>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</si>
  <si>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</si>
  <si>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</si>
  <si>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</si>
  <si>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</si>
  <si>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 xml:space="preserve">Работы, услуги по содержанию имущества </t>
  </si>
  <si>
    <t>вывоз ТБО</t>
  </si>
  <si>
    <t>Прочие работы, услуги</t>
  </si>
  <si>
    <t>ПСД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</si>
  <si>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</si>
  <si>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</si>
  <si>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</si>
  <si>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</si>
  <si>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</si>
  <si>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</si>
  <si>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</si>
  <si>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</si>
  <si>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310*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</si>
  <si>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</si>
  <si>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</si>
  <si>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</si>
  <si>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340*</t>
  </si>
  <si>
    <t>продукты питания</t>
  </si>
  <si>
    <t>медикаменты</t>
  </si>
  <si>
    <t>ГСМ</t>
  </si>
  <si>
    <t>мягкий инвентарь</t>
  </si>
  <si>
    <t>Остаток средств на конец года</t>
  </si>
  <si>
    <t>* - при изменении ассигнований по КОСГУ 310, 340, необходимо предоставить расшифровку с перечнем оборудования, ТМЦ</t>
  </si>
  <si>
    <t>Директор_________________ ФИО</t>
  </si>
  <si>
    <t>Исполнитель: ФИО, контактный телефон</t>
  </si>
  <si>
    <t>Согласованно финансовым отделом департамента</t>
  </si>
  <si>
    <t>социального развития Тюменской области:</t>
  </si>
  <si>
    <t>II. Показатели финансового состояния учреждения (подразделения)</t>
  </si>
  <si>
    <t>на</t>
  </si>
  <si>
    <t>г.</t>
  </si>
  <si>
    <t>(последнюю отчетную дату)</t>
  </si>
  <si>
    <t>№ п/п</t>
  </si>
  <si>
    <t>Сумма (за счет всех источников финансирования), тыс.руб.</t>
  </si>
  <si>
    <t>I.</t>
  </si>
  <si>
    <t>Нефинансовые активы, всего:</t>
  </si>
  <si>
    <t>1.1.</t>
  </si>
  <si>
    <t>недвижимое имущество, всего:</t>
  </si>
  <si>
    <t xml:space="preserve">1.1.1. </t>
  </si>
  <si>
    <t xml:space="preserve">остаточная стоимость </t>
  </si>
  <si>
    <t xml:space="preserve">1.2. </t>
  </si>
  <si>
    <t>особо ценное движимое имущество, всего:</t>
  </si>
  <si>
    <t xml:space="preserve">1.2.1. </t>
  </si>
  <si>
    <t xml:space="preserve">II. </t>
  </si>
  <si>
    <t>Финансовые активы, всего</t>
  </si>
  <si>
    <t xml:space="preserve">2.1. </t>
  </si>
  <si>
    <t>денежные средства учреждения, всего</t>
  </si>
  <si>
    <t>2.1. 1.</t>
  </si>
  <si>
    <t>денежные средства учреждения на счетах</t>
  </si>
  <si>
    <t>2.1. 2.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</si>
  <si>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</si>
  <si>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</si>
  <si>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</si>
  <si>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</si>
  <si>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</si>
  <si>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 xml:space="preserve">2.2. </t>
  </si>
  <si>
    <t>дебиторская задолженность по расходам</t>
  </si>
  <si>
    <t xml:space="preserve">III. </t>
  </si>
  <si>
    <t>Обязательства, всего</t>
  </si>
  <si>
    <t xml:space="preserve">3.1. </t>
  </si>
  <si>
    <t>долговые обязательства</t>
  </si>
  <si>
    <t xml:space="preserve">3.2. </t>
  </si>
  <si>
    <t>кредиторская задолженность:</t>
  </si>
  <si>
    <t xml:space="preserve">3.2.1. </t>
  </si>
  <si>
    <t xml:space="preserve">просроченная кредиторская задолженность </t>
  </si>
  <si>
    <t xml:space="preserve">Руководитель государственного </t>
  </si>
  <si>
    <t>учреждения (подразделения)</t>
  </si>
  <si>
    <t>(уполномоченное лицо)</t>
  </si>
  <si>
    <t>Руководитель финансово-</t>
  </si>
  <si>
    <t>экономической службы</t>
  </si>
  <si>
    <t>Главный бухгалтер государственного</t>
  </si>
  <si>
    <t>Отвественный исполнитель</t>
  </si>
  <si>
    <t>тел.</t>
  </si>
  <si>
    <t>"</t>
  </si>
  <si>
    <t xml:space="preserve"> г.</t>
  </si>
  <si>
    <t>III. Показатели по поступлениям и выплатам учреждения (подразделения)</t>
  </si>
  <si>
    <t>::zoom36</t>
  </si>
  <si>
    <t>наименование учреждения (подразделения)</t>
  </si>
  <si>
    <t>Код
классификации операций
сектора государственного управления (КОСГУ)</t>
  </si>
  <si>
    <t>Код
вида расходов (КВР)</t>
  </si>
  <si>
    <t>Код раздела</t>
  </si>
  <si>
    <t>Код подраздела</t>
  </si>
  <si>
    <t>Объем финансового обеспечения, руб. (с точность до двух знаков после запятой - 0,00)</t>
  </si>
  <si>
    <t>Текущий финансовый год</t>
  </si>
  <si>
    <t>Плановый период</t>
  </si>
  <si>
    <t xml:space="preserve">ИТОГО (за счет всех источников финансирования) </t>
  </si>
  <si>
    <t>В том числе:</t>
  </si>
  <si>
    <t xml:space="preserve">Операции по счетам, открытым в кредитных организациях (для автономных учреждений)
</t>
  </si>
  <si>
    <t>ВСЕГО (средства на лицевых счетах, открытых в финансовом органе)</t>
  </si>
  <si>
    <t>операции по лицевым счетам, открытым в финансовом органе</t>
  </si>
  <si>
    <t xml:space="preserve">Субсидии на финансовое обеспечение выполнения государственного задания из федерального бюджета, бюджета субъекта Российской Федерации </t>
  </si>
  <si>
    <t>Субсидии, предоставляемые в соответствии с абзацем вторым пункта 1 статьи 78.1 Бюджетного кодекса Российской Федерация</t>
  </si>
  <si>
    <t xml:space="preserve">Средства обязательного медицинского страхования </t>
  </si>
  <si>
    <t>Поступления от оказания услуг (выполнения работ) на платной основе и от иной приносящей доход деятельности, всего:</t>
  </si>
  <si>
    <t>Средства от приносящей доход деятельности, всего</t>
  </si>
  <si>
    <t>Прочие безвозмездные поступления</t>
  </si>
  <si>
    <t>7</t>
  </si>
  <si>
    <t>11</t>
  </si>
  <si>
    <t>12</t>
  </si>
  <si>
    <t>13</t>
  </si>
  <si>
    <t>16</t>
  </si>
  <si>
    <t>19</t>
  </si>
  <si>
    <t>20</t>
  </si>
  <si>
    <t>Код субсидии</t>
  </si>
  <si>
    <t>Х</t>
  </si>
  <si>
    <t>00000</t>
  </si>
  <si>
    <t>50300</t>
  </si>
  <si>
    <t>50320</t>
  </si>
  <si>
    <t>50330</t>
  </si>
  <si>
    <t>Остаток средств на начало года</t>
  </si>
  <si>
    <t>510</t>
  </si>
  <si>
    <t>Поступления от доходов, всего:</t>
  </si>
  <si>
    <t>Субсидия на финансовое обеспечение выполнения государственного задания, всего:</t>
  </si>
  <si>
    <t>180</t>
  </si>
  <si>
    <t xml:space="preserve"> Субсидия на иные цели</t>
  </si>
  <si>
    <t>Доходы от собственности</t>
  </si>
  <si>
    <t>120</t>
  </si>
  <si>
    <t>Доходы от оказания платных услуг (работ)</t>
  </si>
  <si>
    <t>130</t>
  </si>
  <si>
    <t>Суммы принудительного изъятия</t>
  </si>
  <si>
    <t>140</t>
  </si>
  <si>
    <t>Прочие доходы</t>
  </si>
  <si>
    <t>Уменьшение стоимости основных средств</t>
  </si>
  <si>
    <t>410</t>
  </si>
  <si>
    <t>Уменьшение стоимости материальных запасов</t>
  </si>
  <si>
    <t>440</t>
  </si>
  <si>
    <t>Гранты</t>
  </si>
  <si>
    <t>Спонсорская помощь</t>
  </si>
  <si>
    <t>Выплаты по расходам, всего:</t>
  </si>
  <si>
    <t>211</t>
  </si>
  <si>
    <t>111</t>
  </si>
  <si>
    <t>119</t>
  </si>
  <si>
    <t>244</t>
  </si>
  <si>
    <t>222</t>
  </si>
  <si>
    <t xml:space="preserve"> 112</t>
  </si>
  <si>
    <t>360</t>
  </si>
  <si>
    <t>223</t>
  </si>
  <si>
    <t>224</t>
  </si>
  <si>
    <t>225</t>
  </si>
  <si>
    <t>Работы, услуги по содержанию имущества, из них:</t>
  </si>
  <si>
    <t xml:space="preserve"> 243</t>
  </si>
  <si>
    <t>ТБО</t>
  </si>
  <si>
    <t>текущий  ремонт</t>
  </si>
  <si>
    <t>капитальный ремонт</t>
  </si>
  <si>
    <t>226</t>
  </si>
  <si>
    <t>243</t>
  </si>
  <si>
    <t>240</t>
  </si>
  <si>
    <t>241</t>
  </si>
  <si>
    <t xml:space="preserve">Пенсии, пособия, выплачиваемые организациями сектора государственного управления </t>
  </si>
  <si>
    <t>263</t>
  </si>
  <si>
    <t>321</t>
  </si>
  <si>
    <t>290</t>
  </si>
  <si>
    <t>350</t>
  </si>
  <si>
    <t>831</t>
  </si>
  <si>
    <t>851</t>
  </si>
  <si>
    <t>852</t>
  </si>
  <si>
    <t>853</t>
  </si>
  <si>
    <t>310</t>
  </si>
  <si>
    <t>320</t>
  </si>
  <si>
    <t>330</t>
  </si>
  <si>
    <t>340</t>
  </si>
  <si>
    <t xml:space="preserve"> 244</t>
  </si>
  <si>
    <t xml:space="preserve">Руководитель финансово-экономической </t>
  </si>
  <si>
    <t>службы учреждения (подразделения)</t>
  </si>
  <si>
    <t>Ответственный исполнитель</t>
  </si>
  <si>
    <t>Утверждаю</t>
  </si>
  <si>
    <t xml:space="preserve">(наименование должности)       </t>
  </si>
  <si>
    <t xml:space="preserve">                                                                                                 </t>
  </si>
  <si>
    <t>(подпись)                                                                                    (расшифровка подписи)</t>
  </si>
  <si>
    <t>К А С С О В Ы Й   П Л А Н</t>
  </si>
  <si>
    <t>СВОД (Областной бюджет, ОЦП "Сотрудничество" ХМАО)</t>
  </si>
  <si>
    <t>(источник финансирования)</t>
  </si>
  <si>
    <t>(наименование автономного учреждения)</t>
  </si>
  <si>
    <t>Код вида расходов (КВР)</t>
  </si>
  <si>
    <t>Всего на 20__ год</t>
  </si>
  <si>
    <t>в том числе по кварталам: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</si>
  <si>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</si>
  <si>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</si>
  <si>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</si>
  <si>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</si>
  <si>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</si>
  <si>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</si>
  <si>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</si>
  <si>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</si>
  <si>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</si>
  <si>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</si>
  <si>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</si>
  <si>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</si>
  <si>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Поступило, всего</t>
  </si>
  <si>
    <t>220</t>
  </si>
  <si>
    <t>221</t>
  </si>
  <si>
    <t xml:space="preserve">222 </t>
  </si>
  <si>
    <t xml:space="preserve">Транспортные услуги </t>
  </si>
  <si>
    <t xml:space="preserve"> ТБО</t>
  </si>
  <si>
    <t>260</t>
  </si>
  <si>
    <t>262</t>
  </si>
  <si>
    <t xml:space="preserve">290 </t>
  </si>
  <si>
    <t>300</t>
  </si>
  <si>
    <t>областной бюджет</t>
  </si>
  <si>
    <t>в том числе по месячно:</t>
  </si>
  <si>
    <t xml:space="preserve">январь </t>
  </si>
  <si>
    <t xml:space="preserve">февраль </t>
  </si>
  <si>
    <t xml:space="preserve">  </t>
  </si>
  <si>
    <t xml:space="preserve">Остаток средств по ОЦП "Сотрудничество" ХМАО   </t>
  </si>
  <si>
    <t>Остаток денежных средств от приносящей доход деятельности</t>
  </si>
  <si>
    <t>Прочие безвозмездные поступления (гранты, спонсорская помощь)</t>
  </si>
  <si>
    <t>Остаток денежных средств по прочим безвозмездным поступлениям (гранты, спонсорская помощь)</t>
  </si>
  <si>
    <t>Остаток денежных средств по субсидии на иные цели</t>
  </si>
  <si>
    <t xml:space="preserve"> Средства обязательного медицинского страхования</t>
  </si>
  <si>
    <t>Остаток денежных средств  по медицинскому страхованию</t>
  </si>
  <si>
    <t>Плановые показатели</t>
  </si>
  <si>
    <t>Размер, руб.</t>
  </si>
  <si>
    <t>Планируемый остаток средств на начало года</t>
  </si>
  <si>
    <t>Поступления всего,                                                                                                                                       в том числе:</t>
  </si>
  <si>
    <t>- субсидии на выполнение задания учредителя</t>
  </si>
  <si>
    <t>- от оказания платных услуг в соответствии с уставом</t>
  </si>
  <si>
    <t>- иные поступления, в том числе от реализации ценных бумаг</t>
  </si>
  <si>
    <t>Выплаты  всего,                                                                                                                                            в том числе:</t>
  </si>
  <si>
    <t>- оплата труда и начисления на выплаты</t>
  </si>
  <si>
    <t>- услуги связи</t>
  </si>
  <si>
    <t>- транспортные услуги</t>
  </si>
  <si>
    <t>- коммунальные услуги</t>
  </si>
  <si>
    <t>- арендная плата за пользование имуществом</t>
  </si>
  <si>
    <t>- услуги по содержанию имущества</t>
  </si>
  <si>
    <t>- приобретение ОС,МПЗ,НМА</t>
  </si>
  <si>
    <t>- прочие расходы и выплаты, не запрещенные законодательством</t>
  </si>
  <si>
    <t>Планируемый остаток средств на конец года</t>
  </si>
  <si>
    <t>Руководитель</t>
  </si>
  <si>
    <t>Главный бухгалтер</t>
  </si>
  <si>
    <t>Исполнитель</t>
  </si>
  <si>
    <t>01 января</t>
  </si>
  <si>
    <t xml:space="preserve">Начальник отдела _______________ </t>
  </si>
  <si>
    <t>Главный специалист отдела _______________</t>
  </si>
  <si>
    <t>Остаток средств по областному бюджету  на 01.01.2018 г</t>
  </si>
  <si>
    <t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t>
  </si>
  <si>
    <t>Т.А. Левина</t>
  </si>
  <si>
    <t>О.К. Аверина</t>
  </si>
  <si>
    <t>Ю.О. Биго</t>
  </si>
  <si>
    <t>Директор _________________________Левина Т.А.</t>
  </si>
  <si>
    <t>Главный бухгалтер_________________Аверина О.К.</t>
  </si>
  <si>
    <t>Исполнитель: Экономист ___________Биго Ю.О.</t>
  </si>
  <si>
    <t>Осуществление социальной защиты клиентов, проживающих в Автономном учреждении путем стабильного материально-бытового обеспечения, создания наиболее адекватных их возрасту и состоянию здоровья условий жизнедеятельности в соответствии с действующим законодательством</t>
  </si>
  <si>
    <t xml:space="preserve">87.90 - Деятельность по уходу с обеспечением проживания. 96.01 - Стирка и химическая чистка текстильных и меховых изделий.56.29.2 - Деятельность столовых и буфетов при предприятиях и учреждениях. 96.04 - Деятельность физкультурно-оздоровительная. 55.10 - Услуги гостиниц и аналогичных средств размещения. 86.21 - Медицинские услуги 88.99 - Предоставление прочих социальных услуг без обеспечения проживания. </t>
  </si>
  <si>
    <t>626150, Россия, г.Тобольск, 4  микрорайон, д. 50</t>
  </si>
  <si>
    <t>Предоставление социального обслуживания в стационарной форме,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 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услуг.Предоставление услуг службы транспортного обслуживания отдельных категорий граждан.Предоставление социального обслуживания в полустационарной форме.</t>
  </si>
  <si>
    <t>18</t>
  </si>
  <si>
    <t>тел.83456(24-53-33)</t>
  </si>
  <si>
    <t>47 477 184,00</t>
  </si>
  <si>
    <t xml:space="preserve">                                 Т.А. Левина                                     </t>
  </si>
  <si>
    <t>остаточная стоимость особо ценного движимого имущества</t>
  </si>
  <si>
    <r>
      <t xml:space="preserve">1.6.1. Стоимость имущества,  закрепленного за автономным учреждением учредителем          </t>
    </r>
    <r>
      <rPr>
        <sz val="11"/>
        <color rgb="FFFF0000"/>
        <rFont val="Arial Cyr"/>
        <charset val="204"/>
      </rPr>
      <t xml:space="preserve"> </t>
    </r>
    <r>
      <rPr>
        <sz val="11"/>
        <color theme="1"/>
        <rFont val="Arial Cyr"/>
        <charset val="204"/>
      </rPr>
      <t xml:space="preserve">8 534 408         </t>
    </r>
    <r>
      <rPr>
        <sz val="11"/>
        <color rgb="FFFF0000"/>
        <rFont val="Arial Cyr"/>
        <charset val="204"/>
      </rPr>
      <t xml:space="preserve">               </t>
    </r>
    <r>
      <rPr>
        <sz val="11"/>
        <rFont val="Arial Cyr"/>
        <charset val="204"/>
      </rPr>
      <t xml:space="preserve">                                                                                                                                        </t>
    </r>
  </si>
  <si>
    <t xml:space="preserve">1.6.3. Стоимость имущества, приобретенного за счет средств, полученных в результате осуществления приносящей доход деятельности          4 190 591                                                                                                         </t>
  </si>
  <si>
    <r>
      <t xml:space="preserve">1.6. Общая балансовая стоимость прочего движимого имущества,         </t>
    </r>
    <r>
      <rPr>
        <sz val="11"/>
        <color rgb="FFFF0000"/>
        <rFont val="Arial Cyr"/>
        <charset val="204"/>
      </rPr>
      <t xml:space="preserve">       </t>
    </r>
    <r>
      <rPr>
        <sz val="11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</t>
    </r>
  </si>
  <si>
    <t xml:space="preserve">1.5.1. Общая балансовая стоимость имущества,  закрепленного  за автономным учреждением учредителем                6 333 678                                                                                                                                      </t>
  </si>
  <si>
    <r>
      <t xml:space="preserve">1.5. Общая балансовая стоимость особо ценное движимого имущества              </t>
    </r>
    <r>
      <rPr>
        <sz val="11"/>
        <color rgb="FFFF0000"/>
        <rFont val="Arial Cyr"/>
        <charset val="204"/>
      </rPr>
      <t xml:space="preserve">             </t>
    </r>
    <r>
      <rPr>
        <sz val="11"/>
        <rFont val="Arial Cyr"/>
        <charset val="204"/>
      </rPr>
      <t xml:space="preserve">                                                                                                                                                                        </t>
    </r>
  </si>
  <si>
    <r>
      <t xml:space="preserve">1.4.1. Стоимость имущества,  закрепленного за автономным учреждением учредителем               </t>
    </r>
    <r>
      <rPr>
        <sz val="11"/>
        <color theme="1"/>
        <rFont val="Arial Cyr"/>
        <charset val="204"/>
      </rPr>
      <t xml:space="preserve">  14 989 883,35          </t>
    </r>
    <r>
      <rPr>
        <sz val="11"/>
        <rFont val="Arial Cyr"/>
        <charset val="204"/>
      </rPr>
      <t xml:space="preserve">                                                                                                                                                    </t>
    </r>
  </si>
  <si>
    <r>
      <t xml:space="preserve">1.4. Общая балансовая стоимость недвижимого имущества,  всего              </t>
    </r>
    <r>
      <rPr>
        <sz val="11"/>
        <rFont val="Arial Cyr"/>
        <charset val="204"/>
      </rPr>
      <t xml:space="preserve">                                                                                                                                                                    </t>
    </r>
  </si>
  <si>
    <t>29</t>
  </si>
  <si>
    <t>На 2019  год и на плановый период 2020, 2021 гг.</t>
  </si>
  <si>
    <t>"29"декабря  2018  г.</t>
  </si>
  <si>
    <t>к протоколу №15 от 29.12.2018</t>
  </si>
  <si>
    <t>к протоколу №15 от  29.12.2018г.</t>
  </si>
  <si>
    <t>"29" декабря 2018  года</t>
  </si>
  <si>
    <r>
      <t xml:space="preserve">Утвержденные </t>
    </r>
    <r>
      <rPr>
        <sz val="12"/>
        <color rgb="FF000000"/>
        <rFont val="Arial"/>
        <family val="2"/>
        <charset val="204"/>
      </rPr>
      <t>ассигнования на 01.01. 2019 год</t>
    </r>
  </si>
  <si>
    <r>
      <t xml:space="preserve">Уточненные </t>
    </r>
    <r>
      <rPr>
        <sz val="12"/>
        <color rgb="FF000000"/>
        <rFont val="Arial"/>
        <family val="2"/>
        <charset val="204"/>
      </rPr>
      <t>ассигнования на 01.01.2019 год</t>
    </r>
  </si>
  <si>
    <t>Всего, на 2019 год</t>
  </si>
  <si>
    <t>Всего, на 2019  год</t>
  </si>
  <si>
    <t>на 01 января 2019 г.</t>
  </si>
  <si>
    <t>Всего на 2019 год</t>
  </si>
  <si>
    <t>декабря</t>
  </si>
  <si>
    <t xml:space="preserve">ИТОГО на 2020 г. 1-й год планового периода(за счет всех источников финансирования) </t>
  </si>
  <si>
    <t xml:space="preserve">ИТОГО на 2021 г. 2-й год планового периода(за счет всех источников финансирования) </t>
  </si>
  <si>
    <t>ОЦП "Сотрудничество" ХМАО с учетом остатка на 01.01.2019 год</t>
  </si>
  <si>
    <t>0</t>
  </si>
  <si>
    <t>54228200</t>
  </si>
  <si>
    <t>54317300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</si>
</sst>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* #,##0.00&quot;    &quot;;\-* #,##0.00&quot;    &quot;;* \-#&quot;    &quot;;@\ "/>
    <numFmt numFmtId="165" formatCode="#,##0.00;&quot;- &quot;#,##0.00;\-"/>
    <numFmt numFmtId="166" formatCode="* #,##0&quot;    &quot;;\-* #,##0&quot;    &quot;;* \-#&quot;    &quot;;@\ "/>
  </numFmts>
  <fonts count="6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rgb="FF000000"/>
      <name val="Arial"/>
      <family val="2"/>
      <charset val="204"/>
    </font>
    <font>
      <sz val="8"/>
      <name val="Arial Cyr"/>
      <charset val="204"/>
    </font>
    <font>
      <vertAlign val="superscript"/>
      <sz val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2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u/>
      <sz val="12"/>
      <color rgb="FF000000"/>
      <name val="Arial"/>
      <family val="2"/>
      <charset val="204"/>
    </font>
    <font>
      <sz val="11"/>
      <color rgb="FFFF0066"/>
      <name val="Arial Cyr"/>
      <charset val="204"/>
    </font>
    <font>
      <sz val="10"/>
      <color rgb="FF000000"/>
      <name val="Arial"/>
      <family val="2"/>
      <charset val="204"/>
    </font>
    <font>
      <sz val="10"/>
      <color rgb="FFFF0066"/>
      <name val="Arial"/>
      <family val="2"/>
      <charset val="204"/>
    </font>
    <font>
      <sz val="12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FF0066"/>
      <name val="Arial"/>
      <family val="2"/>
      <charset val="204"/>
    </font>
    <font>
      <sz val="11"/>
      <color rgb="FFFF0066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i/>
      <sz val="12"/>
      <name val="Arial Cyr"/>
      <charset val="204"/>
    </font>
    <font>
      <sz val="11"/>
      <name val="Times New Roman"/>
      <family val="1"/>
      <charset val="204"/>
    </font>
    <font>
      <sz val="14"/>
      <name val="Arial Cyr"/>
      <charset val="204"/>
    </font>
    <font>
      <sz val="12"/>
      <color rgb="FF000000"/>
      <name val="Calibri"/>
      <family val="2"/>
      <charset val="204"/>
    </font>
    <font>
      <sz val="9"/>
      <name val="Arial Cyr"/>
      <charset val="204"/>
    </font>
    <font>
      <sz val="7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Arial Cyr"/>
      <charset val="204"/>
    </font>
    <font>
      <sz val="8"/>
      <color rgb="FF000000"/>
      <name val="Arial"/>
      <family val="2"/>
      <charset val="204"/>
    </font>
    <font>
      <vertAlign val="superscript"/>
      <sz val="9"/>
      <name val="Arial Cyr"/>
      <charset val="204"/>
    </font>
    <font>
      <u/>
      <sz val="9"/>
      <name val="Arial Cyr"/>
      <charset val="204"/>
    </font>
    <font>
      <b/>
      <sz val="11"/>
      <name val="Arial Cyr"/>
      <charset val="204"/>
    </font>
    <font>
      <vertAlign val="superscript"/>
      <sz val="11"/>
      <name val="Arial Cyr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color rgb="FFFF0000"/>
      <name val="Arial Cyr"/>
      <charset val="204"/>
    </font>
    <font>
      <sz val="11"/>
      <color theme="1"/>
      <name val="Arial Cyr"/>
      <charset val="204"/>
    </font>
    <font>
      <sz val="11"/>
      <color theme="1"/>
      <name val="Arial"/>
      <family val="2"/>
      <charset val="204"/>
    </font>
    <font>
      <sz val="10"/>
      <color theme="1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FE7F5"/>
      </patternFill>
    </fill>
    <fill>
      <patternFill patternType="solid">
        <fgColor rgb="FFFFCCCC"/>
        <bgColor rgb="FFEEECE1"/>
      </patternFill>
    </fill>
    <fill>
      <patternFill patternType="solid">
        <fgColor rgb="FFEEECE1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rgb="FF99FFFF"/>
        <bgColor rgb="FFCCFFCC"/>
      </patternFill>
    </fill>
    <fill>
      <patternFill patternType="solid">
        <fgColor rgb="FFCFE7F5"/>
        <bgColor rgb="FFDCE6F2"/>
      </patternFill>
    </fill>
    <fill>
      <patternFill patternType="solid">
        <fgColor rgb="FFFF8080"/>
        <bgColor rgb="FFFF99CC"/>
      </patternFill>
    </fill>
    <fill>
      <patternFill patternType="solid">
        <fgColor rgb="FFDCE6F2"/>
        <bgColor rgb="FFCFE7F5"/>
      </patternFill>
    </fill>
    <fill>
      <patternFill patternType="solid">
        <fgColor rgb="FFFFFFCC"/>
        <bgColor rgb="FFFFFFFF"/>
      </patternFill>
    </fill>
    <fill>
      <patternFill patternType="solid">
        <fgColor rgb="FFFFFF66"/>
        <bgColor rgb="FFFFFF00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164" fontId="54" fillId="0" borderId="0" applyBorder="0" applyProtection="0"/>
    <xf numFmtId="164" fontId="54" fillId="0" borderId="0" applyBorder="0" applyProtection="0"/>
    <xf numFmtId="0" fontId="1" fillId="0" borderId="0"/>
  </cellStyleXfs>
  <cellXfs count="459">
    <xf numFmtId="0" fontId="0" fillId="0" borderId="0" xfId="0"/>
    <xf numFmtId="0" fontId="0" fillId="0" borderId="0" xfId="0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>
      <alignment vertical="top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 applyProtection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164" fontId="19" fillId="4" borderId="3" xfId="0" applyNumberFormat="1" applyFont="1" applyFill="1" applyBorder="1" applyAlignment="1" applyProtection="1">
      <alignment horizontal="right" vertical="center"/>
    </xf>
    <xf numFmtId="164" fontId="3" fillId="5" borderId="3" xfId="0" applyNumberFormat="1" applyFont="1" applyFill="1" applyBorder="1" applyAlignment="1" applyProtection="1">
      <alignment horizontal="right" vertical="center"/>
      <protection locked="0"/>
    </xf>
    <xf numFmtId="164" fontId="3" fillId="5" borderId="3" xfId="0" applyNumberFormat="1" applyFont="1" applyFill="1" applyBorder="1" applyAlignment="1" applyProtection="1">
      <alignment horizontal="right" vertical="center"/>
      <protection hidden="1"/>
    </xf>
    <xf numFmtId="164" fontId="20" fillId="4" borderId="3" xfId="0" applyNumberFormat="1" applyFont="1" applyFill="1" applyBorder="1" applyAlignment="1" applyProtection="1">
      <alignment horizontal="right" vertical="center"/>
      <protection hidden="1"/>
    </xf>
    <xf numFmtId="164" fontId="21" fillId="5" borderId="3" xfId="0" applyNumberFormat="1" applyFont="1" applyFill="1" applyBorder="1" applyAlignment="1" applyProtection="1">
      <alignment horizontal="right" vertical="center"/>
      <protection hidden="1"/>
    </xf>
    <xf numFmtId="164" fontId="19" fillId="4" borderId="3" xfId="0" applyNumberFormat="1" applyFont="1" applyFill="1" applyBorder="1" applyAlignment="1" applyProtection="1">
      <alignment horizontal="center" vertical="center"/>
      <protection hidden="1"/>
    </xf>
    <xf numFmtId="164" fontId="3" fillId="4" borderId="3" xfId="0" applyNumberFormat="1" applyFont="1" applyFill="1" applyBorder="1" applyAlignment="1" applyProtection="1">
      <alignment horizontal="center" vertical="center"/>
      <protection hidden="1"/>
    </xf>
    <xf numFmtId="164" fontId="3" fillId="2" borderId="3" xfId="0" applyNumberFormat="1" applyFont="1" applyFill="1" applyBorder="1" applyProtection="1">
      <protection locked="0"/>
    </xf>
    <xf numFmtId="164" fontId="19" fillId="4" borderId="3" xfId="0" applyNumberFormat="1" applyFont="1" applyFill="1" applyBorder="1" applyAlignment="1" applyProtection="1">
      <alignment horizontal="right" vertical="center"/>
      <protection hidden="1"/>
    </xf>
    <xf numFmtId="164" fontId="3" fillId="2" borderId="3" xfId="0" applyNumberFormat="1" applyFont="1" applyFill="1" applyBorder="1" applyAlignment="1" applyProtection="1">
      <alignment wrapText="1"/>
      <protection locked="0"/>
    </xf>
    <xf numFmtId="0" fontId="22" fillId="0" borderId="3" xfId="0" applyFont="1" applyBorder="1" applyAlignment="1" applyProtection="1">
      <alignment horizontal="left" vertical="center" wrapText="1"/>
    </xf>
    <xf numFmtId="164" fontId="19" fillId="6" borderId="3" xfId="0" applyNumberFormat="1" applyFont="1" applyFill="1" applyBorder="1" applyAlignment="1" applyProtection="1">
      <alignment horizontal="right" vertical="center"/>
    </xf>
    <xf numFmtId="164" fontId="3" fillId="6" borderId="3" xfId="0" applyNumberFormat="1" applyFont="1" applyFill="1" applyBorder="1" applyAlignment="1" applyProtection="1">
      <alignment horizontal="right" vertical="center"/>
    </xf>
    <xf numFmtId="164" fontId="3" fillId="6" borderId="3" xfId="0" applyNumberFormat="1" applyFont="1" applyFill="1" applyBorder="1" applyAlignment="1" applyProtection="1">
      <alignment horizontal="right" vertical="center"/>
      <protection hidden="1"/>
    </xf>
    <xf numFmtId="164" fontId="20" fillId="6" borderId="3" xfId="0" applyNumberFormat="1" applyFont="1" applyFill="1" applyBorder="1" applyAlignment="1" applyProtection="1">
      <alignment horizontal="right" vertical="center"/>
      <protection hidden="1"/>
    </xf>
    <xf numFmtId="164" fontId="21" fillId="6" borderId="3" xfId="0" applyNumberFormat="1" applyFont="1" applyFill="1" applyBorder="1" applyAlignment="1" applyProtection="1">
      <alignment horizontal="right" vertical="center"/>
      <protection hidden="1"/>
    </xf>
    <xf numFmtId="164" fontId="19" fillId="6" borderId="3" xfId="0" applyNumberFormat="1" applyFont="1" applyFill="1" applyBorder="1" applyAlignment="1" applyProtection="1">
      <alignment horizontal="center" vertical="center"/>
      <protection hidden="1"/>
    </xf>
    <xf numFmtId="164" fontId="3" fillId="6" borderId="3" xfId="0" applyNumberFormat="1" applyFont="1" applyFill="1" applyBorder="1" applyAlignment="1" applyProtection="1">
      <alignment horizontal="center" vertical="center"/>
      <protection hidden="1"/>
    </xf>
    <xf numFmtId="164" fontId="3" fillId="4" borderId="3" xfId="0" applyNumberFormat="1" applyFont="1" applyFill="1" applyBorder="1" applyAlignment="1" applyProtection="1">
      <alignment horizontal="right" vertical="center"/>
    </xf>
    <xf numFmtId="164" fontId="3" fillId="4" borderId="3" xfId="0" applyNumberFormat="1" applyFont="1" applyFill="1" applyBorder="1" applyAlignment="1" applyProtection="1">
      <alignment horizontal="right" vertical="center"/>
      <protection hidden="1"/>
    </xf>
    <xf numFmtId="164" fontId="21" fillId="4" borderId="3" xfId="0" applyNumberFormat="1" applyFont="1" applyFill="1" applyBorder="1" applyAlignment="1" applyProtection="1">
      <alignment horizontal="right" vertical="center"/>
      <protection hidden="1"/>
    </xf>
    <xf numFmtId="0" fontId="23" fillId="0" borderId="3" xfId="0" applyFont="1" applyBorder="1" applyAlignment="1" applyProtection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Protection="1">
      <protection locked="0"/>
    </xf>
    <xf numFmtId="0" fontId="0" fillId="2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21" fillId="7" borderId="3" xfId="0" applyNumberFormat="1" applyFont="1" applyFill="1" applyBorder="1" applyAlignment="1" applyProtection="1">
      <alignment horizontal="right" vertical="center"/>
    </xf>
    <xf numFmtId="164" fontId="21" fillId="7" borderId="3" xfId="0" applyNumberFormat="1" applyFont="1" applyFill="1" applyBorder="1" applyAlignment="1" applyProtection="1">
      <alignment horizontal="right" vertical="center"/>
      <protection hidden="1"/>
    </xf>
    <xf numFmtId="0" fontId="9" fillId="2" borderId="0" xfId="0" applyFont="1" applyFill="1"/>
    <xf numFmtId="49" fontId="0" fillId="2" borderId="3" xfId="0" applyNumberFormat="1" applyFont="1" applyFill="1" applyBorder="1" applyAlignment="1">
      <alignment horizontal="center" vertical="center" wrapText="1"/>
    </xf>
    <xf numFmtId="164" fontId="21" fillId="2" borderId="3" xfId="0" applyNumberFormat="1" applyFont="1" applyFill="1" applyBorder="1" applyAlignment="1" applyProtection="1">
      <alignment horizontal="right" vertical="center"/>
      <protection locked="0"/>
    </xf>
    <xf numFmtId="164" fontId="21" fillId="2" borderId="3" xfId="0" applyNumberFormat="1" applyFont="1" applyFill="1" applyBorder="1" applyAlignment="1" applyProtection="1">
      <alignment horizontal="right" vertical="center"/>
      <protection hidden="1"/>
    </xf>
    <xf numFmtId="0" fontId="7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18" fillId="2" borderId="3" xfId="0" applyFont="1" applyFill="1" applyBorder="1" applyAlignment="1" applyProtection="1">
      <alignment horizontal="left" vertical="center" wrapText="1"/>
    </xf>
    <xf numFmtId="0" fontId="18" fillId="2" borderId="3" xfId="0" applyFont="1" applyFill="1" applyBorder="1" applyAlignment="1">
      <alignment horizontal="center" vertical="center" wrapText="1"/>
    </xf>
    <xf numFmtId="164" fontId="21" fillId="7" borderId="3" xfId="0" applyNumberFormat="1" applyFont="1" applyFill="1" applyBorder="1" applyAlignment="1" applyProtection="1">
      <alignment horizontal="right" vertical="center"/>
      <protection locked="0"/>
    </xf>
    <xf numFmtId="0" fontId="24" fillId="2" borderId="3" xfId="0" applyFont="1" applyFill="1" applyBorder="1" applyAlignment="1" applyProtection="1">
      <alignment horizontal="left" vertical="center" wrapText="1"/>
      <protection locked="0"/>
    </xf>
    <xf numFmtId="164" fontId="20" fillId="8" borderId="3" xfId="0" applyNumberFormat="1" applyFont="1" applyFill="1" applyBorder="1" applyAlignment="1" applyProtection="1">
      <alignment horizontal="right" vertical="center"/>
    </xf>
    <xf numFmtId="164" fontId="0" fillId="8" borderId="5" xfId="1" applyFont="1" applyFill="1" applyBorder="1" applyAlignment="1" applyProtection="1">
      <alignment horizontal="center" vertical="center" wrapText="1"/>
    </xf>
    <xf numFmtId="164" fontId="0" fillId="8" borderId="5" xfId="1" applyFont="1" applyFill="1" applyBorder="1" applyAlignment="1" applyProtection="1">
      <alignment horizontal="center" vertical="center" wrapText="1"/>
      <protection hidden="1"/>
    </xf>
    <xf numFmtId="164" fontId="20" fillId="8" borderId="3" xfId="0" applyNumberFormat="1" applyFont="1" applyFill="1" applyBorder="1" applyAlignment="1" applyProtection="1">
      <alignment horizontal="right" vertical="center"/>
      <protection hidden="1"/>
    </xf>
    <xf numFmtId="164" fontId="21" fillId="8" borderId="3" xfId="0" applyNumberFormat="1" applyFont="1" applyFill="1" applyBorder="1" applyAlignment="1" applyProtection="1">
      <alignment horizontal="right" vertical="center"/>
      <protection hidden="1"/>
    </xf>
    <xf numFmtId="164" fontId="20" fillId="4" borderId="3" xfId="0" applyNumberFormat="1" applyFont="1" applyFill="1" applyBorder="1" applyAlignment="1" applyProtection="1">
      <alignment horizontal="right" vertical="center"/>
    </xf>
    <xf numFmtId="0" fontId="22" fillId="2" borderId="3" xfId="0" applyFont="1" applyFill="1" applyBorder="1" applyAlignment="1" applyProtection="1">
      <alignment horizontal="left" vertical="center" wrapText="1"/>
    </xf>
    <xf numFmtId="164" fontId="20" fillId="6" borderId="3" xfId="0" applyNumberFormat="1" applyFont="1" applyFill="1" applyBorder="1" applyAlignment="1" applyProtection="1">
      <alignment horizontal="right" vertical="center"/>
    </xf>
    <xf numFmtId="164" fontId="21" fillId="6" borderId="3" xfId="0" applyNumberFormat="1" applyFont="1" applyFill="1" applyBorder="1" applyAlignment="1" applyProtection="1">
      <alignment horizontal="right" vertical="center"/>
    </xf>
    <xf numFmtId="164" fontId="21" fillId="4" borderId="3" xfId="0" applyNumberFormat="1" applyFont="1" applyFill="1" applyBorder="1" applyAlignment="1" applyProtection="1">
      <alignment horizontal="right" vertical="center"/>
    </xf>
    <xf numFmtId="0" fontId="2" fillId="2" borderId="3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 applyProtection="1">
      <alignment horizontal="left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/>
    <xf numFmtId="0" fontId="6" fillId="0" borderId="0" xfId="0" applyFont="1"/>
    <xf numFmtId="0" fontId="28" fillId="0" borderId="0" xfId="0" applyFont="1"/>
    <xf numFmtId="0" fontId="6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26" fillId="0" borderId="0" xfId="2" applyNumberFormat="1" applyFont="1" applyBorder="1" applyAlignment="1" applyProtection="1">
      <alignment vertical="center"/>
    </xf>
    <xf numFmtId="0" fontId="26" fillId="0" borderId="0" xfId="2" applyNumberFormat="1" applyFont="1" applyBorder="1" applyProtection="1"/>
    <xf numFmtId="0" fontId="24" fillId="0" borderId="0" xfId="2" applyNumberFormat="1" applyFont="1" applyBorder="1" applyAlignment="1" applyProtection="1">
      <alignment horizontal="center" wrapText="1"/>
    </xf>
    <xf numFmtId="0" fontId="24" fillId="0" borderId="0" xfId="2" applyNumberFormat="1" applyFont="1" applyBorder="1" applyAlignment="1" applyProtection="1">
      <alignment horizontal="center" vertical="center" wrapText="1"/>
    </xf>
    <xf numFmtId="0" fontId="0" fillId="0" borderId="0" xfId="2" applyNumberFormat="1" applyFont="1" applyBorder="1" applyAlignment="1" applyProtection="1">
      <alignment horizontal="center" wrapText="1"/>
    </xf>
    <xf numFmtId="0" fontId="26" fillId="0" borderId="0" xfId="2" applyNumberFormat="1" applyFont="1" applyBorder="1" applyAlignment="1" applyProtection="1">
      <alignment horizontal="center"/>
    </xf>
    <xf numFmtId="0" fontId="26" fillId="0" borderId="0" xfId="2" applyNumberFormat="1" applyFont="1" applyBorder="1" applyAlignment="1" applyProtection="1">
      <alignment horizontal="center" vertical="center" wrapText="1"/>
    </xf>
    <xf numFmtId="0" fontId="31" fillId="0" borderId="3" xfId="2" applyNumberFormat="1" applyFont="1" applyBorder="1" applyAlignment="1" applyProtection="1">
      <alignment horizontal="center" vertical="center"/>
    </xf>
    <xf numFmtId="0" fontId="4" fillId="0" borderId="7" xfId="2" applyNumberFormat="1" applyFont="1" applyBorder="1" applyAlignment="1" applyProtection="1">
      <alignment horizontal="center"/>
    </xf>
    <xf numFmtId="0" fontId="24" fillId="0" borderId="3" xfId="2" applyNumberFormat="1" applyFont="1" applyBorder="1" applyAlignment="1" applyProtection="1">
      <alignment horizontal="center" vertical="center"/>
    </xf>
    <xf numFmtId="0" fontId="33" fillId="0" borderId="3" xfId="2" applyNumberFormat="1" applyFont="1" applyBorder="1" applyAlignment="1" applyProtection="1">
      <alignment horizontal="center" vertical="center"/>
    </xf>
    <xf numFmtId="0" fontId="24" fillId="0" borderId="0" xfId="2" applyNumberFormat="1" applyFont="1" applyBorder="1" applyAlignment="1" applyProtection="1">
      <alignment vertical="top"/>
    </xf>
    <xf numFmtId="0" fontId="24" fillId="0" borderId="0" xfId="2" applyNumberFormat="1" applyFont="1" applyBorder="1" applyProtection="1"/>
    <xf numFmtId="0" fontId="34" fillId="0" borderId="3" xfId="2" applyNumberFormat="1" applyFont="1" applyBorder="1" applyAlignment="1" applyProtection="1">
      <alignment horizontal="center" vertical="center"/>
    </xf>
    <xf numFmtId="0" fontId="26" fillId="0" borderId="3" xfId="2" applyNumberFormat="1" applyFont="1" applyBorder="1" applyAlignment="1" applyProtection="1">
      <alignment horizontal="center" vertical="center"/>
    </xf>
    <xf numFmtId="0" fontId="26" fillId="0" borderId="0" xfId="2" applyNumberFormat="1" applyFont="1" applyBorder="1" applyAlignment="1" applyProtection="1">
      <alignment vertical="top"/>
    </xf>
    <xf numFmtId="0" fontId="34" fillId="0" borderId="3" xfId="2" applyNumberFormat="1" applyFont="1" applyBorder="1" applyAlignment="1" applyProtection="1">
      <alignment horizontal="center" vertical="center" wrapText="1"/>
    </xf>
    <xf numFmtId="0" fontId="36" fillId="0" borderId="3" xfId="2" applyNumberFormat="1" applyFont="1" applyBorder="1" applyAlignment="1" applyProtection="1">
      <alignment horizontal="center" vertical="center"/>
    </xf>
    <xf numFmtId="0" fontId="26" fillId="0" borderId="0" xfId="2" applyNumberFormat="1" applyFont="1" applyBorder="1" applyAlignment="1" applyProtection="1">
      <alignment horizontal="left" vertical="center"/>
    </xf>
    <xf numFmtId="0" fontId="26" fillId="0" borderId="0" xfId="2" applyNumberFormat="1" applyFont="1" applyBorder="1" applyAlignment="1" applyProtection="1">
      <alignment horizontal="left"/>
    </xf>
    <xf numFmtId="0" fontId="26" fillId="0" borderId="1" xfId="2" applyNumberFormat="1" applyFont="1" applyBorder="1" applyProtection="1"/>
    <xf numFmtId="2" fontId="26" fillId="0" borderId="1" xfId="2" applyNumberFormat="1" applyFont="1" applyBorder="1" applyAlignment="1" applyProtection="1">
      <alignment horizontal="center"/>
    </xf>
    <xf numFmtId="2" fontId="2" fillId="0" borderId="1" xfId="2" applyNumberFormat="1" applyFont="1" applyBorder="1" applyAlignment="1" applyProtection="1">
      <alignment horizontal="center"/>
    </xf>
    <xf numFmtId="2" fontId="2" fillId="0" borderId="0" xfId="2" applyNumberFormat="1" applyFont="1" applyBorder="1" applyAlignment="1" applyProtection="1">
      <alignment horizontal="center"/>
    </xf>
    <xf numFmtId="2" fontId="35" fillId="0" borderId="0" xfId="2" applyNumberFormat="1" applyFont="1" applyBorder="1" applyAlignment="1" applyProtection="1">
      <alignment horizontal="center" vertical="top"/>
    </xf>
    <xf numFmtId="2" fontId="0" fillId="0" borderId="0" xfId="2" applyNumberFormat="1" applyFont="1" applyBorder="1" applyAlignment="1" applyProtection="1">
      <alignment horizontal="center" vertical="top"/>
    </xf>
    <xf numFmtId="0" fontId="26" fillId="0" borderId="0" xfId="2" applyNumberFormat="1" applyFont="1" applyBorder="1" applyAlignment="1" applyProtection="1">
      <alignment horizontal="center" vertical="top"/>
    </xf>
    <xf numFmtId="0" fontId="35" fillId="0" borderId="0" xfId="2" applyNumberFormat="1" applyFont="1" applyBorder="1" applyAlignment="1" applyProtection="1">
      <alignment vertical="center"/>
    </xf>
    <xf numFmtId="0" fontId="35" fillId="0" borderId="0" xfId="2" applyNumberFormat="1" applyFont="1" applyBorder="1" applyAlignment="1" applyProtection="1">
      <alignment horizontal="right"/>
    </xf>
    <xf numFmtId="0" fontId="35" fillId="0" borderId="0" xfId="2" applyNumberFormat="1" applyFont="1" applyBorder="1" applyProtection="1"/>
    <xf numFmtId="0" fontId="26" fillId="2" borderId="0" xfId="2" applyNumberFormat="1" applyFont="1" applyFill="1" applyBorder="1" applyProtection="1"/>
    <xf numFmtId="0" fontId="37" fillId="2" borderId="0" xfId="2" applyNumberFormat="1" applyFont="1" applyFill="1" applyBorder="1" applyAlignment="1" applyProtection="1">
      <alignment wrapText="1"/>
      <protection locked="0"/>
    </xf>
    <xf numFmtId="0" fontId="24" fillId="2" borderId="0" xfId="2" applyNumberFormat="1" applyFont="1" applyFill="1" applyBorder="1" applyProtection="1"/>
    <xf numFmtId="0" fontId="24" fillId="2" borderId="0" xfId="2" applyNumberFormat="1" applyFont="1" applyFill="1" applyBorder="1" applyAlignment="1" applyProtection="1">
      <alignment horizontal="center" vertical="center" wrapText="1"/>
    </xf>
    <xf numFmtId="0" fontId="0" fillId="2" borderId="0" xfId="2" applyNumberFormat="1" applyFont="1" applyFill="1" applyBorder="1" applyAlignment="1" applyProtection="1">
      <alignment horizontal="center" wrapText="1"/>
    </xf>
    <xf numFmtId="0" fontId="24" fillId="2" borderId="0" xfId="2" applyNumberFormat="1" applyFont="1" applyFill="1" applyBorder="1" applyAlignment="1" applyProtection="1">
      <alignment horizontal="center" wrapText="1"/>
    </xf>
    <xf numFmtId="0" fontId="40" fillId="2" borderId="0" xfId="2" applyNumberFormat="1" applyFont="1" applyFill="1" applyBorder="1" applyAlignment="1" applyProtection="1">
      <alignment horizontal="left"/>
    </xf>
    <xf numFmtId="0" fontId="26" fillId="2" borderId="0" xfId="2" applyNumberFormat="1" applyFont="1" applyFill="1" applyBorder="1" applyAlignment="1" applyProtection="1">
      <alignment horizontal="left"/>
    </xf>
    <xf numFmtId="0" fontId="32" fillId="2" borderId="0" xfId="2" applyNumberFormat="1" applyFont="1" applyFill="1" applyBorder="1" applyProtection="1"/>
    <xf numFmtId="0" fontId="32" fillId="2" borderId="0" xfId="0" applyFont="1" applyFill="1"/>
    <xf numFmtId="0" fontId="26" fillId="2" borderId="3" xfId="0" applyFont="1" applyFill="1" applyBorder="1" applyAlignment="1" applyProtection="1">
      <alignment horizontal="center" vertical="center" wrapText="1"/>
    </xf>
    <xf numFmtId="0" fontId="42" fillId="2" borderId="3" xfId="0" applyFont="1" applyFill="1" applyBorder="1" applyAlignment="1" applyProtection="1">
      <alignment horizontal="center" vertical="center" wrapText="1"/>
    </xf>
    <xf numFmtId="0" fontId="43" fillId="2" borderId="3" xfId="0" applyFont="1" applyFill="1" applyBorder="1" applyAlignment="1" applyProtection="1">
      <alignment horizontal="center" vertical="center" wrapText="1"/>
    </xf>
    <xf numFmtId="0" fontId="26" fillId="2" borderId="8" xfId="0" applyFont="1" applyFill="1" applyBorder="1" applyAlignment="1" applyProtection="1">
      <alignment horizontal="center" vertical="center" wrapText="1"/>
    </xf>
    <xf numFmtId="49" fontId="26" fillId="2" borderId="9" xfId="0" applyNumberFormat="1" applyFont="1" applyFill="1" applyBorder="1" applyAlignment="1" applyProtection="1">
      <alignment horizontal="center" vertical="center" wrapText="1"/>
    </xf>
    <xf numFmtId="0" fontId="43" fillId="2" borderId="10" xfId="0" applyFont="1" applyFill="1" applyBorder="1" applyAlignment="1" applyProtection="1">
      <alignment horizontal="center" vertical="center" wrapText="1"/>
    </xf>
    <xf numFmtId="0" fontId="26" fillId="2" borderId="11" xfId="0" applyFont="1" applyFill="1" applyBorder="1" applyAlignment="1" applyProtection="1">
      <alignment horizontal="center" vertical="center" wrapText="1"/>
    </xf>
    <xf numFmtId="49" fontId="26" fillId="2" borderId="10" xfId="0" applyNumberFormat="1" applyFont="1" applyFill="1" applyBorder="1" applyAlignment="1" applyProtection="1">
      <alignment horizontal="center" vertical="center" wrapText="1"/>
    </xf>
    <xf numFmtId="0" fontId="35" fillId="2" borderId="0" xfId="0" applyFont="1" applyFill="1"/>
    <xf numFmtId="0" fontId="24" fillId="2" borderId="3" xfId="0" applyFont="1" applyFill="1" applyBorder="1" applyAlignment="1" applyProtection="1">
      <alignment vertical="center" wrapText="1"/>
    </xf>
    <xf numFmtId="49" fontId="24" fillId="2" borderId="3" xfId="0" applyNumberFormat="1" applyFont="1" applyFill="1" applyBorder="1" applyAlignment="1" applyProtection="1">
      <alignment horizontal="center" vertical="center" wrapText="1"/>
    </xf>
    <xf numFmtId="49" fontId="24" fillId="2" borderId="12" xfId="0" applyNumberFormat="1" applyFont="1" applyFill="1" applyBorder="1" applyAlignment="1" applyProtection="1">
      <alignment horizontal="center" vertical="center" wrapText="1"/>
    </xf>
    <xf numFmtId="0" fontId="44" fillId="2" borderId="3" xfId="0" applyFont="1" applyFill="1" applyBorder="1" applyAlignment="1" applyProtection="1">
      <alignment horizontal="center" vertical="center" wrapText="1"/>
    </xf>
    <xf numFmtId="0" fontId="37" fillId="2" borderId="3" xfId="0" applyFont="1" applyFill="1" applyBorder="1" applyAlignment="1" applyProtection="1">
      <alignment horizontal="center" vertical="center" wrapText="1"/>
    </xf>
    <xf numFmtId="49" fontId="37" fillId="2" borderId="3" xfId="0" applyNumberFormat="1" applyFont="1" applyFill="1" applyBorder="1" applyAlignment="1" applyProtection="1">
      <alignment horizontal="center" vertical="center" wrapText="1"/>
    </xf>
    <xf numFmtId="0" fontId="26" fillId="2" borderId="3" xfId="0" applyFont="1" applyFill="1" applyBorder="1" applyAlignment="1" applyProtection="1">
      <alignment vertical="top" wrapText="1"/>
    </xf>
    <xf numFmtId="49" fontId="26" fillId="2" borderId="3" xfId="0" applyNumberFormat="1" applyFont="1" applyFill="1" applyBorder="1" applyAlignment="1" applyProtection="1">
      <alignment horizontal="center" vertical="center" wrapText="1"/>
    </xf>
    <xf numFmtId="165" fontId="24" fillId="2" borderId="3" xfId="0" applyNumberFormat="1" applyFont="1" applyFill="1" applyBorder="1" applyAlignment="1" applyProtection="1">
      <alignment horizontal="center" vertical="top" wrapText="1"/>
    </xf>
    <xf numFmtId="165" fontId="26" fillId="2" borderId="3" xfId="0" applyNumberFormat="1" applyFont="1" applyFill="1" applyBorder="1" applyAlignment="1" applyProtection="1">
      <alignment horizontal="center" vertical="top" wrapText="1"/>
    </xf>
    <xf numFmtId="165" fontId="2" fillId="2" borderId="3" xfId="0" applyNumberFormat="1" applyFont="1" applyFill="1" applyBorder="1" applyAlignment="1" applyProtection="1">
      <alignment horizontal="center" vertical="top" wrapText="1"/>
    </xf>
    <xf numFmtId="165" fontId="26" fillId="2" borderId="3" xfId="0" applyNumberFormat="1" applyFont="1" applyFill="1" applyBorder="1" applyAlignment="1" applyProtection="1">
      <alignment horizontal="center" vertical="top" wrapText="1"/>
      <protection locked="0"/>
    </xf>
    <xf numFmtId="0" fontId="26" fillId="2" borderId="0" xfId="0" applyFont="1" applyFill="1"/>
    <xf numFmtId="0" fontId="24" fillId="2" borderId="3" xfId="0" applyFont="1" applyFill="1" applyBorder="1" applyAlignment="1" applyProtection="1">
      <alignment vertical="top" wrapText="1"/>
    </xf>
    <xf numFmtId="0" fontId="24" fillId="2" borderId="0" xfId="0" applyFont="1" applyFill="1" applyAlignment="1">
      <alignment horizontal="left"/>
    </xf>
    <xf numFmtId="49" fontId="2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Alignment="1">
      <alignment horizontal="left"/>
    </xf>
    <xf numFmtId="0" fontId="23" fillId="2" borderId="3" xfId="0" applyFont="1" applyFill="1" applyBorder="1" applyAlignment="1" applyProtection="1">
      <alignment vertical="top" wrapText="1"/>
    </xf>
    <xf numFmtId="4" fontId="24" fillId="2" borderId="3" xfId="0" applyNumberFormat="1" applyFont="1" applyFill="1" applyBorder="1" applyAlignment="1" applyProtection="1">
      <alignment horizontal="center" vertical="center" wrapText="1"/>
    </xf>
    <xf numFmtId="4" fontId="26" fillId="2" borderId="3" xfId="0" applyNumberFormat="1" applyFont="1" applyFill="1" applyBorder="1" applyAlignment="1" applyProtection="1">
      <alignment horizontal="center" vertical="center" wrapText="1"/>
    </xf>
    <xf numFmtId="0" fontId="45" fillId="2" borderId="3" xfId="0" applyFont="1" applyFill="1" applyBorder="1" applyAlignment="1" applyProtection="1">
      <alignment vertical="top" wrapText="1"/>
    </xf>
    <xf numFmtId="164" fontId="26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6" fillId="2" borderId="3" xfId="0" applyNumberFormat="1" applyFont="1" applyFill="1" applyBorder="1" applyAlignment="1" applyProtection="1">
      <alignment horizontal="center" vertical="center" wrapText="1"/>
    </xf>
    <xf numFmtId="0" fontId="46" fillId="2" borderId="3" xfId="0" applyFont="1" applyFill="1" applyBorder="1" applyAlignment="1" applyProtection="1">
      <alignment vertical="top" wrapText="1"/>
    </xf>
    <xf numFmtId="0" fontId="32" fillId="2" borderId="3" xfId="0" applyFont="1" applyFill="1" applyBorder="1" applyAlignment="1" applyProtection="1">
      <alignment horizontal="left" vertical="top" wrapText="1"/>
    </xf>
    <xf numFmtId="0" fontId="47" fillId="2" borderId="3" xfId="0" applyFont="1" applyFill="1" applyBorder="1" applyAlignment="1" applyProtection="1">
      <alignment horizontal="left" vertical="top" wrapText="1"/>
    </xf>
    <xf numFmtId="4" fontId="24" fillId="2" borderId="3" xfId="0" applyNumberFormat="1" applyFont="1" applyFill="1" applyBorder="1" applyAlignment="1" applyProtection="1">
      <alignment horizontal="center" vertical="top" wrapText="1"/>
    </xf>
    <xf numFmtId="4" fontId="26" fillId="2" borderId="3" xfId="0" applyNumberFormat="1" applyFont="1" applyFill="1" applyBorder="1" applyAlignment="1" applyProtection="1">
      <alignment horizontal="center" vertical="top" wrapText="1"/>
    </xf>
    <xf numFmtId="4" fontId="2" fillId="2" borderId="3" xfId="0" applyNumberFormat="1" applyFont="1" applyFill="1" applyBorder="1" applyAlignment="1" applyProtection="1">
      <alignment horizontal="center" vertical="top" wrapText="1"/>
    </xf>
    <xf numFmtId="4" fontId="26" fillId="2" borderId="3" xfId="0" applyNumberFormat="1" applyFont="1" applyFill="1" applyBorder="1" applyAlignment="1" applyProtection="1">
      <alignment horizontal="center" vertical="top" wrapText="1"/>
      <protection locked="0"/>
    </xf>
    <xf numFmtId="0" fontId="47" fillId="2" borderId="3" xfId="0" applyFont="1" applyFill="1" applyBorder="1" applyAlignment="1" applyProtection="1">
      <alignment vertical="top" wrapText="1"/>
    </xf>
    <xf numFmtId="165" fontId="24" fillId="2" borderId="3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49" fontId="0" fillId="2" borderId="5" xfId="0" applyNumberFormat="1" applyFont="1" applyFill="1" applyBorder="1" applyAlignment="1" applyProtection="1">
      <alignment horizontal="center" vertical="center" wrapText="1"/>
    </xf>
    <xf numFmtId="0" fontId="24" fillId="2" borderId="3" xfId="0" applyFont="1" applyFill="1" applyBorder="1" applyAlignment="1" applyProtection="1">
      <alignment horizontal="left" vertical="center" wrapText="1"/>
    </xf>
    <xf numFmtId="0" fontId="33" fillId="2" borderId="3" xfId="0" applyFont="1" applyFill="1" applyBorder="1" applyAlignment="1" applyProtection="1">
      <alignment horizontal="left" vertical="center" wrapText="1"/>
    </xf>
    <xf numFmtId="0" fontId="7" fillId="2" borderId="12" xfId="0" applyFont="1" applyFill="1" applyBorder="1" applyAlignment="1" applyProtection="1">
      <alignment horizontal="left" vertical="center" wrapText="1"/>
    </xf>
    <xf numFmtId="0" fontId="26" fillId="2" borderId="12" xfId="0" applyFont="1" applyFill="1" applyBorder="1" applyAlignment="1" applyProtection="1">
      <alignment horizontal="left" vertical="center" wrapText="1"/>
    </xf>
    <xf numFmtId="0" fontId="48" fillId="0" borderId="12" xfId="0" applyFont="1" applyBorder="1" applyAlignment="1" applyProtection="1">
      <alignment horizontal="left" vertical="center" wrapText="1"/>
    </xf>
    <xf numFmtId="0" fontId="26" fillId="2" borderId="0" xfId="0" applyFont="1" applyFill="1" applyBorder="1" applyAlignment="1" applyProtection="1">
      <alignment horizontal="left" vertical="top" wrapText="1"/>
      <protection locked="0"/>
    </xf>
    <xf numFmtId="49" fontId="26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34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29" fillId="2" borderId="0" xfId="0" applyNumberFormat="1" applyFont="1" applyFill="1" applyBorder="1" applyAlignment="1" applyProtection="1">
      <alignment horizontal="center" vertical="top" wrapText="1"/>
      <protection locked="0"/>
    </xf>
    <xf numFmtId="0" fontId="26" fillId="2" borderId="0" xfId="0" applyFont="1" applyFill="1" applyAlignment="1" applyProtection="1">
      <alignment horizontal="left"/>
      <protection locked="0"/>
    </xf>
    <xf numFmtId="0" fontId="26" fillId="2" borderId="0" xfId="0" applyFont="1" applyFill="1" applyProtection="1">
      <protection locked="0"/>
    </xf>
    <xf numFmtId="0" fontId="26" fillId="2" borderId="1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alignment horizontal="center"/>
      <protection locked="0"/>
    </xf>
    <xf numFmtId="49" fontId="26" fillId="2" borderId="0" xfId="0" applyNumberFormat="1" applyFont="1" applyFill="1" applyBorder="1" applyAlignment="1" applyProtection="1">
      <protection locked="0"/>
    </xf>
    <xf numFmtId="0" fontId="34" fillId="2" borderId="2" xfId="0" applyFont="1" applyFill="1" applyBorder="1" applyAlignment="1" applyProtection="1">
      <alignment horizontal="center"/>
      <protection locked="0"/>
    </xf>
    <xf numFmtId="0" fontId="34" fillId="2" borderId="0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Protection="1">
      <protection locked="0"/>
    </xf>
    <xf numFmtId="0" fontId="34" fillId="2" borderId="0" xfId="0" applyFont="1" applyFill="1" applyAlignment="1" applyProtection="1">
      <alignment horizontal="left"/>
      <protection locked="0"/>
    </xf>
    <xf numFmtId="0" fontId="34" fillId="2" borderId="0" xfId="0" applyFont="1" applyFill="1" applyBorder="1" applyAlignment="1" applyProtection="1">
      <protection locked="0"/>
    </xf>
    <xf numFmtId="0" fontId="35" fillId="2" borderId="1" xfId="0" applyFont="1" applyFill="1" applyBorder="1" applyAlignment="1" applyProtection="1">
      <alignment horizontal="left"/>
      <protection locked="0"/>
    </xf>
    <xf numFmtId="0" fontId="35" fillId="2" borderId="0" xfId="0" applyFont="1" applyFill="1" applyProtection="1">
      <protection locked="0"/>
    </xf>
    <xf numFmtId="0" fontId="0" fillId="0" borderId="0" xfId="0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49" fillId="0" borderId="0" xfId="0" applyFont="1" applyAlignment="1"/>
    <xf numFmtId="0" fontId="0" fillId="0" borderId="0" xfId="0" applyAlignment="1" applyProtection="1">
      <alignment horizontal="right"/>
      <protection locked="0"/>
    </xf>
    <xf numFmtId="0" fontId="29" fillId="0" borderId="0" xfId="0" applyFont="1" applyAlignment="1" applyProtection="1">
      <protection locked="0"/>
    </xf>
    <xf numFmtId="0" fontId="0" fillId="0" borderId="0" xfId="0" applyBorder="1" applyProtection="1"/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51" fillId="2" borderId="0" xfId="0" applyFont="1" applyFill="1" applyBorder="1" applyAlignment="1" applyProtection="1">
      <alignment horizontal="center"/>
      <protection locked="0"/>
    </xf>
    <xf numFmtId="0" fontId="51" fillId="2" borderId="0" xfId="0" applyFont="1" applyFill="1" applyAlignment="1" applyProtection="1">
      <alignment horizontal="center"/>
      <protection locked="0"/>
    </xf>
    <xf numFmtId="0" fontId="8" fillId="0" borderId="0" xfId="0" applyFont="1" applyBorder="1" applyAlignment="1" applyProtection="1">
      <alignment vertical="center" wrapText="1"/>
    </xf>
    <xf numFmtId="0" fontId="0" fillId="2" borderId="0" xfId="0" applyFont="1" applyFill="1" applyProtection="1"/>
    <xf numFmtId="0" fontId="0" fillId="0" borderId="3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164" fontId="0" fillId="0" borderId="13" xfId="1" applyFont="1" applyBorder="1" applyAlignment="1" applyProtection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Protection="1"/>
    <xf numFmtId="0" fontId="0" fillId="2" borderId="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left" vertical="center" wrapText="1"/>
    </xf>
    <xf numFmtId="0" fontId="33" fillId="2" borderId="3" xfId="0" applyFont="1" applyFill="1" applyBorder="1" applyAlignment="1" applyProtection="1">
      <alignment horizontal="left" vertical="center" wrapText="1"/>
      <protection locked="0"/>
    </xf>
    <xf numFmtId="0" fontId="26" fillId="2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0" fillId="2" borderId="0" xfId="0" applyFont="1" applyFill="1"/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64" fontId="7" fillId="9" borderId="5" xfId="1" applyFont="1" applyFill="1" applyBorder="1" applyAlignment="1" applyProtection="1">
      <alignment horizontal="center" vertical="center" wrapText="1"/>
    </xf>
    <xf numFmtId="164" fontId="0" fillId="10" borderId="13" xfId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164" fontId="7" fillId="9" borderId="13" xfId="1" applyFont="1" applyFill="1" applyBorder="1" applyAlignment="1" applyProtection="1">
      <alignment horizontal="center" vertical="center" wrapText="1"/>
    </xf>
    <xf numFmtId="164" fontId="0" fillId="9" borderId="5" xfId="1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164" fontId="7" fillId="7" borderId="5" xfId="1" applyFont="1" applyFill="1" applyBorder="1" applyAlignment="1" applyProtection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164" fontId="0" fillId="11" borderId="5" xfId="1" applyFont="1" applyFill="1" applyBorder="1" applyAlignment="1" applyProtection="1">
      <alignment horizontal="center" vertical="center" wrapText="1"/>
      <protection locked="0"/>
    </xf>
    <xf numFmtId="164" fontId="0" fillId="12" borderId="5" xfId="1" applyFont="1" applyFill="1" applyBorder="1" applyAlignment="1" applyProtection="1">
      <alignment horizontal="center" vertical="center" wrapText="1"/>
    </xf>
    <xf numFmtId="164" fontId="7" fillId="4" borderId="5" xfId="1" applyFont="1" applyFill="1" applyBorder="1" applyAlignment="1" applyProtection="1">
      <alignment horizontal="center" vertical="center" wrapText="1"/>
    </xf>
    <xf numFmtId="164" fontId="0" fillId="4" borderId="5" xfId="1" applyFont="1" applyFill="1" applyBorder="1" applyAlignment="1" applyProtection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164" fontId="0" fillId="11" borderId="13" xfId="1" applyFont="1" applyFill="1" applyBorder="1" applyAlignment="1" applyProtection="1">
      <alignment horizontal="center" vertical="center" wrapText="1"/>
      <protection locked="0"/>
    </xf>
    <xf numFmtId="164" fontId="0" fillId="12" borderId="5" xfId="1" applyFont="1" applyFill="1" applyBorder="1" applyAlignment="1" applyProtection="1">
      <alignment horizontal="center" vertical="center" wrapText="1"/>
      <protection locked="0"/>
    </xf>
    <xf numFmtId="164" fontId="0" fillId="10" borderId="13" xfId="1" applyFont="1" applyFill="1" applyBorder="1" applyAlignment="1" applyProtection="1">
      <alignment horizontal="center" vertical="center" wrapText="1"/>
    </xf>
    <xf numFmtId="166" fontId="0" fillId="9" borderId="3" xfId="0" applyNumberFormat="1" applyFill="1" applyBorder="1" applyAlignment="1" applyProtection="1">
      <alignment horizontal="center" vertical="center" wrapText="1"/>
    </xf>
    <xf numFmtId="0" fontId="0" fillId="2" borderId="0" xfId="0" applyFill="1" applyProtection="1"/>
    <xf numFmtId="166" fontId="0" fillId="11" borderId="3" xfId="0" applyNumberFormat="1" applyFill="1" applyBorder="1" applyAlignment="1" applyProtection="1">
      <alignment horizontal="center" vertical="center" wrapText="1"/>
      <protection locked="0"/>
    </xf>
    <xf numFmtId="166" fontId="0" fillId="2" borderId="0" xfId="0" applyNumberFormat="1" applyFill="1" applyProtection="1"/>
    <xf numFmtId="166" fontId="0" fillId="0" borderId="0" xfId="0" applyNumberFormat="1" applyProtection="1"/>
    <xf numFmtId="4" fontId="33" fillId="0" borderId="3" xfId="2" applyNumberFormat="1" applyFont="1" applyBorder="1" applyAlignment="1" applyProtection="1">
      <alignment horizontal="center"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2" fontId="2" fillId="0" borderId="1" xfId="2" applyNumberFormat="1" applyFont="1" applyBorder="1" applyAlignment="1" applyProtection="1">
      <alignment horizontal="left"/>
    </xf>
    <xf numFmtId="165" fontId="26" fillId="0" borderId="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0" xfId="2" applyNumberFormat="1" applyFont="1" applyFill="1" applyBorder="1" applyAlignment="1" applyProtection="1">
      <alignment wrapText="1"/>
      <protection locked="0"/>
    </xf>
    <xf numFmtId="0" fontId="0" fillId="0" borderId="0" xfId="2" applyNumberFormat="1" applyFont="1" applyFill="1" applyBorder="1" applyAlignment="1" applyProtection="1">
      <alignment horizontal="center" wrapText="1"/>
    </xf>
    <xf numFmtId="0" fontId="26" fillId="0" borderId="0" xfId="2" applyNumberFormat="1" applyFont="1" applyFill="1" applyBorder="1" applyProtection="1"/>
    <xf numFmtId="0" fontId="26" fillId="0" borderId="9" xfId="0" applyFont="1" applyFill="1" applyBorder="1" applyAlignment="1" applyProtection="1">
      <alignment horizontal="center" vertical="center" wrapText="1"/>
    </xf>
    <xf numFmtId="0" fontId="26" fillId="0" borderId="3" xfId="0" applyFont="1" applyFill="1" applyBorder="1" applyAlignment="1" applyProtection="1">
      <alignment horizontal="center" vertical="center" wrapText="1"/>
    </xf>
    <xf numFmtId="49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3" xfId="0" applyNumberFormat="1" applyFont="1" applyFill="1" applyBorder="1" applyAlignment="1" applyProtection="1">
      <alignment horizontal="center" vertical="top" wrapText="1"/>
    </xf>
    <xf numFmtId="49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3" xfId="0" applyNumberFormat="1" applyFont="1" applyFill="1" applyBorder="1" applyAlignment="1" applyProtection="1">
      <alignment horizontal="center" vertical="center" wrapText="1"/>
    </xf>
    <xf numFmtId="4" fontId="26" fillId="0" borderId="3" xfId="0" applyNumberFormat="1" applyFont="1" applyFill="1" applyBorder="1" applyAlignment="1" applyProtection="1">
      <alignment horizontal="center" vertical="top" wrapText="1"/>
    </xf>
    <xf numFmtId="165" fontId="24" fillId="0" borderId="3" xfId="0" applyNumberFormat="1" applyFont="1" applyFill="1" applyBorder="1" applyAlignment="1" applyProtection="1">
      <alignment horizontal="center" vertical="top" wrapText="1"/>
    </xf>
    <xf numFmtId="165" fontId="34" fillId="0" borderId="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Protection="1">
      <protection locked="0"/>
    </xf>
    <xf numFmtId="49" fontId="2" fillId="0" borderId="4" xfId="0" applyNumberFormat="1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56" fillId="0" borderId="4" xfId="0" applyFont="1" applyBorder="1" applyAlignment="1">
      <alignment horizontal="justify"/>
    </xf>
    <xf numFmtId="0" fontId="2" fillId="0" borderId="4" xfId="0" applyFont="1" applyBorder="1" applyAlignment="1">
      <alignment horizontal="left" wrapText="1"/>
    </xf>
    <xf numFmtId="0" fontId="58" fillId="0" borderId="1" xfId="0" applyFont="1" applyBorder="1" applyAlignment="1">
      <alignment horizontal="left" vertical="justify"/>
    </xf>
    <xf numFmtId="0" fontId="57" fillId="0" borderId="2" xfId="3" applyFont="1" applyBorder="1" applyAlignment="1">
      <alignment horizontal="left" vertical="distributed"/>
    </xf>
    <xf numFmtId="0" fontId="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55" fillId="0" borderId="4" xfId="0" applyFont="1" applyBorder="1" applyAlignment="1">
      <alignment horizontal="left" vertical="justify"/>
    </xf>
    <xf numFmtId="0" fontId="2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2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61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18" fillId="2" borderId="3" xfId="0" applyFont="1" applyFill="1" applyBorder="1" applyAlignment="1" applyProtection="1">
      <alignment horizontal="left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49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49" fontId="26" fillId="0" borderId="1" xfId="2" applyNumberFormat="1" applyFont="1" applyBorder="1" applyAlignment="1" applyProtection="1">
      <alignment horizontal="center"/>
    </xf>
    <xf numFmtId="0" fontId="26" fillId="0" borderId="0" xfId="2" applyNumberFormat="1" applyFont="1" applyBorder="1" applyAlignment="1" applyProtection="1">
      <alignment horizontal="center" vertical="top"/>
    </xf>
    <xf numFmtId="49" fontId="35" fillId="0" borderId="1" xfId="2" applyNumberFormat="1" applyFont="1" applyBorder="1" applyAlignment="1" applyProtection="1">
      <alignment horizontal="center"/>
    </xf>
    <xf numFmtId="0" fontId="35" fillId="0" borderId="0" xfId="2" applyNumberFormat="1" applyFont="1" applyBorder="1" applyAlignment="1" applyProtection="1">
      <alignment horizontal="right"/>
    </xf>
    <xf numFmtId="49" fontId="35" fillId="0" borderId="1" xfId="2" applyNumberFormat="1" applyFont="1" applyBorder="1" applyAlignment="1" applyProtection="1">
      <alignment horizontal="left"/>
    </xf>
    <xf numFmtId="0" fontId="26" fillId="0" borderId="0" xfId="2" applyNumberFormat="1" applyFont="1" applyBorder="1" applyAlignment="1" applyProtection="1">
      <alignment horizontal="center"/>
    </xf>
    <xf numFmtId="2" fontId="35" fillId="0" borderId="2" xfId="2" applyNumberFormat="1" applyFont="1" applyBorder="1" applyAlignment="1" applyProtection="1">
      <alignment horizontal="center" vertical="top"/>
    </xf>
    <xf numFmtId="0" fontId="35" fillId="0" borderId="4" xfId="2" applyNumberFormat="1" applyFont="1" applyBorder="1" applyAlignment="1" applyProtection="1">
      <alignment horizontal="left" vertical="center" wrapText="1"/>
    </xf>
    <xf numFmtId="0" fontId="32" fillId="0" borderId="4" xfId="2" applyNumberFormat="1" applyFont="1" applyBorder="1" applyAlignment="1" applyProtection="1">
      <alignment horizontal="left" vertical="center" wrapText="1"/>
    </xf>
    <xf numFmtId="0" fontId="35" fillId="0" borderId="1" xfId="2" applyNumberFormat="1" applyFont="1" applyBorder="1" applyAlignment="1" applyProtection="1">
      <alignment horizontal="left" vertical="center" wrapText="1"/>
    </xf>
    <xf numFmtId="0" fontId="35" fillId="0" borderId="1" xfId="2" applyNumberFormat="1" applyFont="1" applyBorder="1" applyAlignment="1" applyProtection="1">
      <alignment horizontal="left" vertical="center" wrapText="1" indent="15"/>
    </xf>
    <xf numFmtId="0" fontId="35" fillId="0" borderId="3" xfId="2" applyNumberFormat="1" applyFont="1" applyBorder="1" applyAlignment="1" applyProtection="1">
      <alignment horizontal="left" vertical="center" wrapText="1"/>
    </xf>
    <xf numFmtId="0" fontId="35" fillId="0" borderId="2" xfId="2" applyNumberFormat="1" applyFont="1" applyBorder="1" applyAlignment="1" applyProtection="1">
      <alignment horizontal="left" vertical="center" wrapText="1"/>
    </xf>
    <xf numFmtId="0" fontId="31" fillId="0" borderId="5" xfId="2" applyNumberFormat="1" applyFont="1" applyBorder="1" applyAlignment="1" applyProtection="1">
      <alignment horizontal="center" vertical="center"/>
    </xf>
    <xf numFmtId="0" fontId="32" fillId="0" borderId="4" xfId="2" applyNumberFormat="1" applyFont="1" applyBorder="1" applyAlignment="1" applyProtection="1">
      <alignment horizontal="left" vertical="top" wrapText="1"/>
    </xf>
    <xf numFmtId="0" fontId="35" fillId="0" borderId="1" xfId="2" applyNumberFormat="1" applyFont="1" applyBorder="1" applyAlignment="1" applyProtection="1">
      <alignment horizontal="left" vertical="top" wrapText="1"/>
    </xf>
    <xf numFmtId="0" fontId="30" fillId="0" borderId="2" xfId="2" applyNumberFormat="1" applyFont="1" applyBorder="1" applyAlignment="1" applyProtection="1">
      <alignment horizontal="center" vertical="top" wrapText="1"/>
    </xf>
    <xf numFmtId="0" fontId="26" fillId="0" borderId="3" xfId="2" applyNumberFormat="1" applyFont="1" applyBorder="1" applyAlignment="1" applyProtection="1">
      <alignment horizontal="center" vertical="center" wrapText="1"/>
    </xf>
    <xf numFmtId="0" fontId="26" fillId="0" borderId="5" xfId="2" applyNumberFormat="1" applyFont="1" applyBorder="1" applyAlignment="1" applyProtection="1">
      <alignment horizontal="center" vertical="center"/>
    </xf>
    <xf numFmtId="0" fontId="26" fillId="0" borderId="0" xfId="2" applyNumberFormat="1" applyFont="1" applyBorder="1" applyAlignment="1" applyProtection="1">
      <alignment horizontal="center" vertical="center"/>
    </xf>
    <xf numFmtId="0" fontId="26" fillId="0" borderId="0" xfId="2" applyNumberFormat="1" applyFont="1" applyBorder="1" applyAlignment="1" applyProtection="1">
      <alignment horizontal="center" vertical="center" wrapText="1"/>
    </xf>
    <xf numFmtId="0" fontId="24" fillId="0" borderId="0" xfId="2" applyNumberFormat="1" applyFont="1" applyBorder="1" applyAlignment="1" applyProtection="1">
      <alignment horizontal="center" wrapText="1"/>
    </xf>
    <xf numFmtId="0" fontId="0" fillId="0" borderId="0" xfId="2" applyNumberFormat="1" applyFont="1" applyBorder="1" applyAlignment="1" applyProtection="1">
      <alignment horizontal="center" wrapText="1"/>
    </xf>
    <xf numFmtId="0" fontId="0" fillId="0" borderId="1" xfId="2" applyNumberFormat="1" applyFont="1" applyBorder="1" applyAlignment="1" applyProtection="1">
      <alignment horizontal="center" wrapText="1"/>
    </xf>
    <xf numFmtId="0" fontId="0" fillId="0" borderId="0" xfId="2" applyNumberFormat="1" applyFont="1" applyBorder="1" applyAlignment="1" applyProtection="1">
      <alignment horizontal="right" wrapText="1"/>
    </xf>
    <xf numFmtId="0" fontId="0" fillId="0" borderId="0" xfId="2" applyNumberFormat="1" applyFont="1" applyBorder="1" applyAlignment="1" applyProtection="1">
      <alignment horizontal="center" vertical="center" wrapText="1"/>
    </xf>
    <xf numFmtId="0" fontId="26" fillId="2" borderId="2" xfId="0" applyFont="1" applyFill="1" applyBorder="1" applyAlignment="1" applyProtection="1">
      <alignment horizontal="center"/>
      <protection locked="0"/>
    </xf>
    <xf numFmtId="0" fontId="34" fillId="2" borderId="0" xfId="0" applyFont="1" applyFill="1" applyBorder="1" applyAlignment="1" applyProtection="1">
      <alignment horizontal="center"/>
      <protection locked="0"/>
    </xf>
    <xf numFmtId="0" fontId="26" fillId="2" borderId="1" xfId="0" applyFont="1" applyFill="1" applyBorder="1" applyAlignment="1" applyProtection="1">
      <alignment horizontal="center"/>
      <protection locked="0"/>
    </xf>
    <xf numFmtId="49" fontId="26" fillId="2" borderId="1" xfId="0" applyNumberFormat="1" applyFont="1" applyFill="1" applyBorder="1" applyAlignment="1" applyProtection="1">
      <alignment horizontal="center"/>
      <protection locked="0"/>
    </xf>
    <xf numFmtId="49" fontId="26" fillId="2" borderId="0" xfId="0" applyNumberFormat="1" applyFont="1" applyFill="1" applyBorder="1" applyAlignment="1" applyProtection="1">
      <alignment horizontal="center"/>
      <protection locked="0"/>
    </xf>
    <xf numFmtId="0" fontId="26" fillId="2" borderId="9" xfId="0" applyFont="1" applyFill="1" applyBorder="1" applyAlignment="1" applyProtection="1">
      <alignment horizontal="left" vertical="center" wrapText="1"/>
    </xf>
    <xf numFmtId="0" fontId="26" fillId="2" borderId="10" xfId="0" applyFont="1" applyFill="1" applyBorder="1" applyAlignment="1" applyProtection="1">
      <alignment horizontal="left" vertical="center" wrapText="1"/>
    </xf>
    <xf numFmtId="0" fontId="26" fillId="2" borderId="7" xfId="0" applyFont="1" applyFill="1" applyBorder="1" applyAlignment="1" applyProtection="1">
      <alignment horizontal="left" vertical="center" wrapText="1"/>
    </xf>
    <xf numFmtId="49" fontId="26" fillId="2" borderId="9" xfId="0" applyNumberFormat="1" applyFont="1" applyFill="1" applyBorder="1" applyAlignment="1" applyProtection="1">
      <alignment horizontal="center" vertical="center" wrapText="1"/>
    </xf>
    <xf numFmtId="49" fontId="26" fillId="2" borderId="10" xfId="0" applyNumberFormat="1" applyFont="1" applyFill="1" applyBorder="1" applyAlignment="1" applyProtection="1">
      <alignment horizontal="center" vertical="center" wrapText="1"/>
    </xf>
    <xf numFmtId="49" fontId="26" fillId="2" borderId="7" xfId="0" applyNumberFormat="1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 applyProtection="1">
      <alignment horizontal="left"/>
      <protection locked="0"/>
    </xf>
    <xf numFmtId="0" fontId="26" fillId="2" borderId="9" xfId="0" applyFont="1" applyFill="1" applyBorder="1" applyAlignment="1" applyProtection="1">
      <alignment horizontal="center" vertical="center" wrapText="1"/>
    </xf>
    <xf numFmtId="0" fontId="26" fillId="2" borderId="10" xfId="0" applyFont="1" applyFill="1" applyBorder="1" applyAlignment="1" applyProtection="1">
      <alignment horizontal="center" vertical="center" wrapText="1"/>
    </xf>
    <xf numFmtId="0" fontId="26" fillId="2" borderId="7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left" vertical="center" wrapText="1"/>
    </xf>
    <xf numFmtId="0" fontId="0" fillId="2" borderId="7" xfId="0" applyFont="1" applyFill="1" applyBorder="1" applyAlignment="1" applyProtection="1">
      <alignment horizontal="left" vertical="center" wrapText="1"/>
    </xf>
    <xf numFmtId="49" fontId="32" fillId="2" borderId="9" xfId="0" applyNumberFormat="1" applyFont="1" applyFill="1" applyBorder="1" applyAlignment="1" applyProtection="1">
      <alignment horizontal="center" vertical="center" wrapText="1"/>
    </xf>
    <xf numFmtId="49" fontId="32" fillId="2" borderId="7" xfId="0" applyNumberFormat="1" applyFont="1" applyFill="1" applyBorder="1" applyAlignment="1" applyProtection="1">
      <alignment horizontal="center" vertical="center" wrapText="1"/>
    </xf>
    <xf numFmtId="0" fontId="37" fillId="2" borderId="0" xfId="2" applyNumberFormat="1" applyFont="1" applyFill="1" applyBorder="1" applyAlignment="1" applyProtection="1">
      <alignment horizontal="center" wrapText="1"/>
      <protection locked="0"/>
    </xf>
    <xf numFmtId="0" fontId="38" fillId="2" borderId="0" xfId="2" applyNumberFormat="1" applyFont="1" applyFill="1" applyBorder="1" applyAlignment="1" applyProtection="1">
      <alignment horizontal="center" wrapText="1"/>
    </xf>
    <xf numFmtId="0" fontId="39" fillId="2" borderId="0" xfId="2" applyNumberFormat="1" applyFont="1" applyFill="1" applyBorder="1" applyAlignment="1" applyProtection="1">
      <alignment horizontal="center" wrapText="1"/>
    </xf>
    <xf numFmtId="0" fontId="39" fillId="2" borderId="1" xfId="2" applyNumberFormat="1" applyFont="1" applyFill="1" applyBorder="1" applyAlignment="1" applyProtection="1">
      <alignment horizontal="center" vertical="top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 applyProtection="1">
      <alignment horizontal="center" vertical="center" wrapText="1"/>
    </xf>
    <xf numFmtId="0" fontId="32" fillId="2" borderId="10" xfId="0" applyFont="1" applyFill="1" applyBorder="1" applyAlignment="1" applyProtection="1">
      <alignment horizontal="center" vertical="center" wrapText="1"/>
    </xf>
    <xf numFmtId="0" fontId="32" fillId="2" borderId="7" xfId="0" applyFont="1" applyFill="1" applyBorder="1" applyAlignment="1" applyProtection="1">
      <alignment horizontal="center" vertical="center" wrapText="1"/>
    </xf>
    <xf numFmtId="0" fontId="41" fillId="2" borderId="9" xfId="0" applyFont="1" applyFill="1" applyBorder="1" applyAlignment="1" applyProtection="1">
      <alignment horizontal="center" vertical="center" wrapText="1"/>
    </xf>
    <xf numFmtId="0" fontId="41" fillId="2" borderId="10" xfId="0" applyFont="1" applyFill="1" applyBorder="1" applyAlignment="1" applyProtection="1">
      <alignment horizontal="center" vertical="center" wrapText="1"/>
    </xf>
    <xf numFmtId="0" fontId="41" fillId="2" borderId="7" xfId="0" applyFont="1" applyFill="1" applyBorder="1" applyAlignment="1" applyProtection="1">
      <alignment horizontal="center" vertical="center" wrapText="1"/>
    </xf>
    <xf numFmtId="0" fontId="32" fillId="2" borderId="12" xfId="2" applyNumberFormat="1" applyFont="1" applyFill="1" applyBorder="1" applyAlignment="1" applyProtection="1">
      <alignment horizontal="center"/>
    </xf>
    <xf numFmtId="0" fontId="32" fillId="2" borderId="4" xfId="2" applyNumberFormat="1" applyFont="1" applyFill="1" applyBorder="1" applyAlignment="1" applyProtection="1">
      <alignment horizontal="center"/>
    </xf>
    <xf numFmtId="0" fontId="32" fillId="2" borderId="5" xfId="2" applyNumberFormat="1" applyFont="1" applyFill="1" applyBorder="1" applyAlignment="1" applyProtection="1">
      <alignment horizontal="center"/>
    </xf>
    <xf numFmtId="0" fontId="32" fillId="2" borderId="12" xfId="0" applyFont="1" applyFill="1" applyBorder="1" applyAlignment="1" applyProtection="1">
      <alignment horizontal="center" vertical="center" wrapText="1"/>
    </xf>
    <xf numFmtId="0" fontId="32" fillId="2" borderId="4" xfId="0" applyFont="1" applyFill="1" applyBorder="1" applyAlignment="1" applyProtection="1">
      <alignment horizontal="center" vertical="center" wrapText="1"/>
    </xf>
    <xf numFmtId="0" fontId="32" fillId="2" borderId="5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/>
    </xf>
    <xf numFmtId="0" fontId="32" fillId="0" borderId="5" xfId="0" applyFont="1" applyFill="1" applyBorder="1" applyAlignment="1" applyProtection="1">
      <alignment horizontal="center"/>
    </xf>
    <xf numFmtId="0" fontId="32" fillId="2" borderId="8" xfId="0" applyFont="1" applyFill="1" applyBorder="1" applyAlignment="1" applyProtection="1">
      <alignment horizontal="center" vertical="center" wrapText="1"/>
    </xf>
    <xf numFmtId="0" fontId="32" fillId="2" borderId="15" xfId="0" applyFont="1" applyFill="1" applyBorder="1" applyAlignment="1" applyProtection="1">
      <alignment horizontal="center" vertical="center" wrapText="1"/>
    </xf>
    <xf numFmtId="0" fontId="32" fillId="2" borderId="11" xfId="0" applyFont="1" applyFill="1" applyBorder="1" applyAlignment="1" applyProtection="1">
      <alignment horizontal="center" vertical="center" wrapText="1"/>
    </xf>
    <xf numFmtId="0" fontId="32" fillId="2" borderId="16" xfId="0" applyFont="1" applyFill="1" applyBorder="1" applyAlignment="1" applyProtection="1">
      <alignment horizontal="center" vertical="center" wrapText="1"/>
    </xf>
    <xf numFmtId="0" fontId="32" fillId="2" borderId="17" xfId="0" applyFont="1" applyFill="1" applyBorder="1" applyAlignment="1" applyProtection="1">
      <alignment horizontal="center" vertical="center" wrapText="1"/>
    </xf>
    <xf numFmtId="0" fontId="32" fillId="2" borderId="13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32" fillId="0" borderId="10" xfId="0" applyFont="1" applyFill="1" applyBorder="1" applyAlignment="1" applyProtection="1">
      <alignment horizontal="center" vertical="center" wrapText="1"/>
    </xf>
    <xf numFmtId="0" fontId="32" fillId="0" borderId="7" xfId="0" applyFont="1" applyFill="1" applyBorder="1" applyAlignment="1" applyProtection="1">
      <alignment horizontal="center" vertical="center" wrapText="1"/>
    </xf>
    <xf numFmtId="49" fontId="32" fillId="2" borderId="10" xfId="0" applyNumberFormat="1" applyFont="1" applyFill="1" applyBorder="1" applyAlignment="1" applyProtection="1">
      <alignment horizontal="center" vertical="center" wrapText="1"/>
    </xf>
    <xf numFmtId="49" fontId="41" fillId="2" borderId="9" xfId="0" applyNumberFormat="1" applyFont="1" applyFill="1" applyBorder="1" applyAlignment="1" applyProtection="1">
      <alignment horizontal="center" vertical="center" wrapText="1"/>
    </xf>
    <xf numFmtId="49" fontId="41" fillId="2" borderId="10" xfId="0" applyNumberFormat="1" applyFont="1" applyFill="1" applyBorder="1" applyAlignment="1" applyProtection="1">
      <alignment horizontal="center" vertical="center" wrapText="1"/>
    </xf>
    <xf numFmtId="49" fontId="41" fillId="2" borderId="7" xfId="0" applyNumberFormat="1" applyFont="1" applyFill="1" applyBorder="1" applyAlignment="1" applyProtection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3" fillId="2" borderId="0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</xf>
    <xf numFmtId="49" fontId="29" fillId="0" borderId="1" xfId="0" applyNumberFormat="1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right" vertical="center" wrapText="1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 applyProtection="1">
      <alignment horizontal="center" vertical="center" wrapText="1"/>
    </xf>
    <xf numFmtId="0" fontId="52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53" fillId="2" borderId="0" xfId="0" applyFont="1" applyFill="1" applyBorder="1" applyAlignment="1">
      <alignment horizontal="center" vertical="center" wrapText="1"/>
    </xf>
    <xf numFmtId="0" fontId="29" fillId="0" borderId="1" xfId="0" applyFont="1" applyBorder="1" applyAlignment="1" applyProtection="1">
      <alignment horizontal="center"/>
      <protection locked="0"/>
    </xf>
    <xf numFmtId="0" fontId="27" fillId="2" borderId="0" xfId="0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 applyProtection="1">
      <alignment horizontal="center"/>
    </xf>
    <xf numFmtId="0" fontId="29" fillId="2" borderId="0" xfId="0" applyFont="1" applyFill="1" applyBorder="1" applyAlignment="1" applyProtection="1">
      <alignment horizontal="center" vertical="center"/>
    </xf>
    <xf numFmtId="0" fontId="52" fillId="2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/>
    </xf>
    <xf numFmtId="0" fontId="53" fillId="2" borderId="0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3" xfId="0" applyNumberFormat="1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49" fontId="0" fillId="2" borderId="3" xfId="0" applyNumberFormat="1" applyFont="1" applyFill="1" applyBorder="1" applyAlignment="1" applyProtection="1">
      <alignment horizontal="left" vertical="center" wrapText="1"/>
    </xf>
    <xf numFmtId="0" fontId="0" fillId="2" borderId="3" xfId="0" applyFont="1" applyFill="1" applyBorder="1" applyAlignment="1" applyProtection="1">
      <alignment horizontal="left" vertical="center" wrapText="1"/>
    </xf>
    <xf numFmtId="0" fontId="52" fillId="0" borderId="0" xfId="0" applyFont="1" applyBorder="1" applyAlignment="1" applyProtection="1">
      <alignment horizontal="center" vertical="center" wrapText="1"/>
    </xf>
  </cellXfs>
  <cellStyles count="4">
    <cellStyle name="Обычный" xfId="0" builtinId="0"/>
    <cellStyle name="Обычный 3" xfId="3"/>
    <cellStyle name="Пояснение" xfId="2" builtinId="53" customBuiltin="1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EEEC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66"/>
      <rgbColor rgb="FF99FF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8" Type="http://schemas.openxmlformats.org/officeDocument/2006/relationships/revisionLog" Target="revisionLog2.xml"/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61BA308-4138-4B34-8EEE-9EADEB3E9FDD}" diskRevisions="1" revisionId="1032" version="28">
  <header guid="{45D33B7C-886C-4C8D-A1F3-5DB45F777084}" dateTime="2019-03-27T09:20:13" maxSheetId="20" userName="User" r:id="rId27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661BA308-4138-4B34-8EEE-9EADEB3E9FDD}" dateTime="2019-03-28T15:56:56" maxSheetId="20" userName="User" r:id="rId28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C81ACF6-41EA-474E-9271-A039BE964AC6}" action="delete"/>
  <rdn rId="0" localSheetId="2" customView="1" name="Z_FC81ACF6_41EA_474E_9271_A039BE964AC6_.wvu.PrintArea" hidden="1" oldHidden="1">
    <formula>'Приложение 1'!$A$1:$X$233</formula>
    <oldFormula>'Приложение 1'!$A$1:$X$233</oldFormula>
  </rdn>
  <rdn rId="0" localSheetId="2" customView="1" name="Z_FC81ACF6_41EA_474E_9271_A039BE964AC6_.wvu.PrintTitles" hidden="1" oldHidden="1">
    <formula>'Приложение 1'!$A:$B</formula>
    <oldFormula>'Приложение 1'!$A:$B</oldFormula>
  </rdn>
  <rdn rId="0" localSheetId="2" customView="1" name="Z_FC81ACF6_41EA_474E_9271_A039BE964AC6_.wvu.Rows" hidden="1" oldHidden="1">
    <formula>'Приложение 1'!$4:$4,'Приложение 1'!$221:$222,'Приложение 1'!$225:$226,'Приложение 1'!$228:$229</formula>
    <oldFormula>'Приложение 1'!$4:$4,'Приложение 1'!$221:$222,'Приложение 1'!$225:$226,'Приложение 1'!$228:$229</oldFormula>
  </rdn>
  <rdn rId="0" localSheetId="3" customView="1" name="Z_FC81ACF6_41EA_474E_9271_A039BE964AC6_.wvu.PrintArea" hidden="1" oldHidden="1">
    <formula>'2 раздел'!$A$1:$BU$62</formula>
    <oldFormula>'2 раздел'!$A$1:$BU$62</oldFormula>
  </rdn>
  <rdn rId="0" localSheetId="3" customView="1" name="Z_FC81ACF6_41EA_474E_9271_A039BE964AC6_.wvu.Rows" hidden="1" oldHidden="1">
    <formula>'2 раздел'!$15:$17,'2 раздел'!$30:$38</formula>
    <oldFormula>'2 раздел'!$15:$17,'2 раздел'!$30:$38</oldFormula>
  </rdn>
  <rdn rId="0" localSheetId="5" customView="1" name="Z_FC81ACF6_41EA_474E_9271_A039BE964AC6_.wvu.PrintArea" hidden="1" oldHidden="1">
    <formula>'Касс. план (50400)'!$B$1:$S$222</formula>
    <oldFormula>'Касс. план (50400)'!$B$1:$S$222</oldFormula>
  </rdn>
  <rdn rId="0" localSheetId="5" customView="1" name="Z_FC81ACF6_41EA_474E_9271_A039BE964AC6_.wvu.PrintTitles" hidden="1" oldHidden="1">
    <formula>'Касс. план (50400)'!$9:$14</formula>
    <oldFormula>'Касс. план (50400)'!$9:$14</oldFormula>
  </rdn>
  <rdn rId="0" localSheetId="6" customView="1" name="Z_FC81ACF6_41EA_474E_9271_A039BE964AC6_.wvu.PrintArea" hidden="1" oldHidden="1">
    <formula>'Касс. план Обл. бюдж.'!$B$1:$S$221</formula>
    <oldFormula>'Касс. план Обл. бюдж.'!$B$1:$S$221</oldFormula>
  </rdn>
  <rdn rId="0" localSheetId="6" customView="1" name="Z_FC81ACF6_41EA_474E_9271_A039BE964AC6_.wvu.PrintTitles" hidden="1" oldHidden="1">
    <formula>'Касс. план Обл. бюдж.'!$9:$14</formula>
    <oldFormula>'Касс. план Обл. бюдж.'!$9:$14</oldFormula>
  </rdn>
  <rdn rId="0" localSheetId="7" customView="1" name="Z_FC81ACF6_41EA_474E_9271_A039BE964AC6_.wvu.PrintArea" hidden="1" oldHidden="1">
    <formula>'Остаток Обл. бюдж.'!$B$1:$S$221</formula>
    <oldFormula>'Остаток Обл. бюдж.'!$B$1:$S$221</oldFormula>
  </rdn>
  <rdn rId="0" localSheetId="7" customView="1" name="Z_FC81ACF6_41EA_474E_9271_A039BE964AC6_.wvu.PrintTitles" hidden="1" oldHidden="1">
    <formula>'Остаток Обл. бюдж.'!$9:$14</formula>
    <oldFormula>'Остаток Обл. бюдж.'!$9:$14</oldFormula>
  </rdn>
  <rdn rId="0" localSheetId="8" customView="1" name="Z_FC81ACF6_41EA_474E_9271_A039BE964AC6_.wvu.PrintArea" hidden="1" oldHidden="1">
    <formula>'Касс. план ХМАО'!$B$1:$S$221</formula>
    <oldFormula>'Касс. план ХМАО'!$B$1:$S$221</oldFormula>
  </rdn>
  <rdn rId="0" localSheetId="8" customView="1" name="Z_FC81ACF6_41EA_474E_9271_A039BE964AC6_.wvu.PrintTitles" hidden="1" oldHidden="1">
    <formula>'Касс. план ХМАО'!$9:$14</formula>
    <oldFormula>'Касс. план ХМАО'!$9:$14</oldFormula>
  </rdn>
  <rdn rId="0" localSheetId="9" customView="1" name="Z_FC81ACF6_41EA_474E_9271_A039BE964AC6_.wvu.PrintArea" hidden="1" oldHidden="1">
    <formula>'Остаток ХМАО'!$B$1:$S$221</formula>
    <oldFormula>'Остаток ХМАО'!$B$1:$S$221</oldFormula>
  </rdn>
  <rdn rId="0" localSheetId="9" customView="1" name="Z_FC81ACF6_41EA_474E_9271_A039BE964AC6_.wvu.PrintTitles" hidden="1" oldHidden="1">
    <formula>'Остаток ХМАО'!$9:$14</formula>
    <oldFormula>'Остаток ХМАО'!$9:$14</oldFormula>
  </rdn>
  <rdn rId="0" localSheetId="10" customView="1" name="Z_FC81ACF6_41EA_474E_9271_A039BE964AC6_.wvu.PrintArea" hidden="1" oldHidden="1">
    <formula>'Касс.пл.Внеб.(50300)СВОД'!$B$1:$S$221</formula>
    <oldFormula>'Касс.пл.Внеб.(50300)СВОД'!$B$1:$S$221</oldFormula>
  </rdn>
  <rdn rId="0" localSheetId="10" customView="1" name="Z_FC81ACF6_41EA_474E_9271_A039BE964AC6_.wvu.PrintTitles" hidden="1" oldHidden="1">
    <formula>'Касс.пл.Внеб.(50300)СВОД'!$9:$14</formula>
    <oldFormula>'Касс.пл.Внеб.(50300)СВОД'!$9:$14</oldFormula>
  </rdn>
  <rdn rId="0" localSheetId="11" customView="1" name="Z_FC81ACF6_41EA_474E_9271_A039BE964AC6_.wvu.PrintArea" hidden="1" oldHidden="1">
    <formula>'Касс.пл.Внеб.(50300) (2)'!$A$1:$S$221</formula>
    <oldFormula>'Касс.пл.Внеб.(50300) (2)'!$A$1:$S$221</oldFormula>
  </rdn>
  <rdn rId="0" localSheetId="11" customView="1" name="Z_FC81ACF6_41EA_474E_9271_A039BE964AC6_.wvu.PrintTitles" hidden="1" oldHidden="1">
    <formula>'Касс.пл.Внеб.(50300) (2)'!$9:$14</formula>
    <oldFormula>'Касс.пл.Внеб.(50300) (2)'!$9:$14</oldFormula>
  </rdn>
  <rdn rId="0" localSheetId="12" customView="1" name="Z_FC81ACF6_41EA_474E_9271_A039BE964AC6_.wvu.PrintArea" hidden="1" oldHidden="1">
    <formula>'Остаток Внеб.(50300)'!$B$1:$S$221</formula>
    <oldFormula>'Остаток Внеб.(50300)'!$B$1:$S$221</oldFormula>
  </rdn>
  <rdn rId="0" localSheetId="12" customView="1" name="Z_FC81ACF6_41EA_474E_9271_A039BE964AC6_.wvu.PrintTitles" hidden="1" oldHidden="1">
    <formula>'Остаток Внеб.(50300)'!$9:$14</formula>
    <oldFormula>'Остаток Внеб.(50300)'!$9:$14</oldFormula>
  </rdn>
  <rdn rId="0" localSheetId="13" customView="1" name="Z_FC81ACF6_41EA_474E_9271_A039BE964AC6_.wvu.PrintArea" hidden="1" oldHidden="1">
    <formula>'Касс.пл.Внеб.(50320)'!$B$1:$S$221</formula>
    <oldFormula>'Касс.пл.Внеб.(50320)'!$B$1:$S$221</oldFormula>
  </rdn>
  <rdn rId="0" localSheetId="13" customView="1" name="Z_FC81ACF6_41EA_474E_9271_A039BE964AC6_.wvu.PrintTitles" hidden="1" oldHidden="1">
    <formula>'Касс.пл.Внеб.(50320)'!$9:$14</formula>
    <oldFormula>'Касс.пл.Внеб.(50320)'!$9:$14</oldFormula>
  </rdn>
  <rdn rId="0" localSheetId="14" customView="1" name="Z_FC81ACF6_41EA_474E_9271_A039BE964AC6_.wvu.PrintArea" hidden="1" oldHidden="1">
    <formula>'Остаток Внеб.(50320)'!$B$1:$S$221</formula>
    <oldFormula>'Остаток Внеб.(50320)'!$B$1:$S$221</oldFormula>
  </rdn>
  <rdn rId="0" localSheetId="14" customView="1" name="Z_FC81ACF6_41EA_474E_9271_A039BE964AC6_.wvu.PrintTitles" hidden="1" oldHidden="1">
    <formula>'Остаток Внеб.(50320)'!$9:$14</formula>
    <oldFormula>'Остаток Внеб.(50320)'!$9:$14</oldFormula>
  </rdn>
  <rdn rId="0" localSheetId="15" customView="1" name="Z_FC81ACF6_41EA_474E_9271_A039BE964AC6_.wvu.PrintArea" hidden="1" oldHidden="1">
    <formula>'Субсидия (50500)'!$B$1:$S$221</formula>
    <oldFormula>'Субсидия (50500)'!$B$1:$S$221</oldFormula>
  </rdn>
  <rdn rId="0" localSheetId="15" customView="1" name="Z_FC81ACF6_41EA_474E_9271_A039BE964AC6_.wvu.PrintTitles" hidden="1" oldHidden="1">
    <formula>'Субсидия (50500)'!$9:$14</formula>
    <oldFormula>'Субсидия (50500)'!$9:$14</oldFormula>
  </rdn>
  <rdn rId="0" localSheetId="16" customView="1" name="Z_FC81ACF6_41EA_474E_9271_A039BE964AC6_.wvu.PrintArea" hidden="1" oldHidden="1">
    <formula>'Остаток по субсидии'!$B$1:$S$221</formula>
    <oldFormula>'Остаток по субсидии'!$B$1:$S$221</oldFormula>
  </rdn>
  <rdn rId="0" localSheetId="16" customView="1" name="Z_FC81ACF6_41EA_474E_9271_A039BE964AC6_.wvu.PrintTitles" hidden="1" oldHidden="1">
    <formula>'Остаток по субсидии'!$9:$14</formula>
    <oldFormula>'Остаток по субсидии'!$9:$14</oldFormula>
  </rdn>
  <rdn rId="0" localSheetId="17" customView="1" name="Z_FC81ACF6_41EA_474E_9271_A039BE964AC6_.wvu.PrintArea" hidden="1" oldHidden="1">
    <formula>'Касс.пл.Мед.стр.(00000)'!$B$1:$S$221</formula>
    <oldFormula>'Касс.пл.Мед.стр.(00000)'!$B$1:$S$221</oldFormula>
  </rdn>
  <rdn rId="0" localSheetId="17" customView="1" name="Z_FC81ACF6_41EA_474E_9271_A039BE964AC6_.wvu.PrintTitles" hidden="1" oldHidden="1">
    <formula>'Касс.пл.Мед.стр.(00000)'!$9:$14</formula>
    <oldFormula>'Касс.пл.Мед.стр.(00000)'!$9:$14</oldFormula>
  </rdn>
  <rdn rId="0" localSheetId="18" customView="1" name="Z_FC81ACF6_41EA_474E_9271_A039BE964AC6_.wvu.PrintArea" hidden="1" oldHidden="1">
    <formula>'Остаток Мед.стр.(00000)'!$B$1:$S$221</formula>
    <oldFormula>'Остаток Мед.стр.(00000)'!$B$1:$S$221</oldFormula>
  </rdn>
  <rdn rId="0" localSheetId="18" customView="1" name="Z_FC81ACF6_41EA_474E_9271_A039BE964AC6_.wvu.PrintTitles" hidden="1" oldHidden="1">
    <formula>'Остаток Мед.стр.(00000)'!$9:$14</formula>
    <oldFormula>'Остаток Мед.стр.(00000)'!$9:$14</oldFormula>
  </rdn>
  <rdn rId="0" localSheetId="19" customView="1" name="Z_FC81ACF6_41EA_474E_9271_A039BE964AC6_.wvu.PrintArea" hidden="1" oldHidden="1">
    <formula>'Плановые показатели'!$A$1:$N$32</formula>
    <oldFormula>'Плановые показатели'!$A$1:$N$32</oldFormula>
  </rdn>
  <rcv guid="{FC81ACF6-41EA-474E-9271-A039BE964AC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C81ACF6-41EA-474E-9271-A039BE964AC6}" action="delete"/>
  <rdn rId="0" localSheetId="2" customView="1" name="Z_FC81ACF6_41EA_474E_9271_A039BE964AC6_.wvu.PrintArea" hidden="1" oldHidden="1">
    <formula>'Приложение 1'!$A$1:$X$233</formula>
    <oldFormula>'Приложение 1'!$A$1:$X$233</oldFormula>
  </rdn>
  <rdn rId="0" localSheetId="2" customView="1" name="Z_FC81ACF6_41EA_474E_9271_A039BE964AC6_.wvu.PrintTitles" hidden="1" oldHidden="1">
    <formula>'Приложение 1'!$A:$B</formula>
    <oldFormula>'Приложение 1'!$A:$B</oldFormula>
  </rdn>
  <rdn rId="0" localSheetId="2" customView="1" name="Z_FC81ACF6_41EA_474E_9271_A039BE964AC6_.wvu.Rows" hidden="1" oldHidden="1">
    <formula>'Приложение 1'!$4:$4,'Приложение 1'!$221:$222,'Приложение 1'!$225:$226,'Приложение 1'!$228:$229</formula>
    <oldFormula>'Приложение 1'!$4:$4,'Приложение 1'!$221:$222,'Приложение 1'!$225:$226,'Приложение 1'!$228:$229</oldFormula>
  </rdn>
  <rdn rId="0" localSheetId="3" customView="1" name="Z_FC81ACF6_41EA_474E_9271_A039BE964AC6_.wvu.PrintArea" hidden="1" oldHidden="1">
    <formula>'2 раздел'!$A$1:$BU$62</formula>
    <oldFormula>'2 раздел'!$A$1:$BU$62</oldFormula>
  </rdn>
  <rdn rId="0" localSheetId="3" customView="1" name="Z_FC81ACF6_41EA_474E_9271_A039BE964AC6_.wvu.Rows" hidden="1" oldHidden="1">
    <formula>'2 раздел'!$15:$17,'2 раздел'!$30:$38</formula>
    <oldFormula>'2 раздел'!$15:$17,'2 раздел'!$30:$38</oldFormula>
  </rdn>
  <rdn rId="0" localSheetId="5" customView="1" name="Z_FC81ACF6_41EA_474E_9271_A039BE964AC6_.wvu.PrintArea" hidden="1" oldHidden="1">
    <formula>'Касс. план (50400)'!$B$1:$S$222</formula>
    <oldFormula>'Касс. план (50400)'!$B$1:$S$222</oldFormula>
  </rdn>
  <rdn rId="0" localSheetId="5" customView="1" name="Z_FC81ACF6_41EA_474E_9271_A039BE964AC6_.wvu.PrintTitles" hidden="1" oldHidden="1">
    <formula>'Касс. план (50400)'!$9:$14</formula>
    <oldFormula>'Касс. план (50400)'!$9:$14</oldFormula>
  </rdn>
  <rdn rId="0" localSheetId="6" customView="1" name="Z_FC81ACF6_41EA_474E_9271_A039BE964AC6_.wvu.PrintArea" hidden="1" oldHidden="1">
    <formula>'Касс. план Обл. бюдж.'!$B$1:$S$221</formula>
    <oldFormula>'Касс. план Обл. бюдж.'!$B$1:$S$221</oldFormula>
  </rdn>
  <rdn rId="0" localSheetId="6" customView="1" name="Z_FC81ACF6_41EA_474E_9271_A039BE964AC6_.wvu.PrintTitles" hidden="1" oldHidden="1">
    <formula>'Касс. план Обл. бюдж.'!$9:$14</formula>
    <oldFormula>'Касс. план Обл. бюдж.'!$9:$14</oldFormula>
  </rdn>
  <rdn rId="0" localSheetId="7" customView="1" name="Z_FC81ACF6_41EA_474E_9271_A039BE964AC6_.wvu.PrintArea" hidden="1" oldHidden="1">
    <formula>'Остаток Обл. бюдж.'!$B$1:$S$221</formula>
    <oldFormula>'Остаток Обл. бюдж.'!$B$1:$S$221</oldFormula>
  </rdn>
  <rdn rId="0" localSheetId="7" customView="1" name="Z_FC81ACF6_41EA_474E_9271_A039BE964AC6_.wvu.PrintTitles" hidden="1" oldHidden="1">
    <formula>'Остаток Обл. бюдж.'!$9:$14</formula>
    <oldFormula>'Остаток Обл. бюдж.'!$9:$14</oldFormula>
  </rdn>
  <rdn rId="0" localSheetId="8" customView="1" name="Z_FC81ACF6_41EA_474E_9271_A039BE964AC6_.wvu.PrintArea" hidden="1" oldHidden="1">
    <formula>'Касс. план ХМАО'!$B$1:$S$221</formula>
    <oldFormula>'Касс. план ХМАО'!$B$1:$S$221</oldFormula>
  </rdn>
  <rdn rId="0" localSheetId="8" customView="1" name="Z_FC81ACF6_41EA_474E_9271_A039BE964AC6_.wvu.PrintTitles" hidden="1" oldHidden="1">
    <formula>'Касс. план ХМАО'!$9:$14</formula>
    <oldFormula>'Касс. план ХМАО'!$9:$14</oldFormula>
  </rdn>
  <rdn rId="0" localSheetId="9" customView="1" name="Z_FC81ACF6_41EA_474E_9271_A039BE964AC6_.wvu.PrintArea" hidden="1" oldHidden="1">
    <formula>'Остаток ХМАО'!$B$1:$S$221</formula>
    <oldFormula>'Остаток ХМАО'!$B$1:$S$221</oldFormula>
  </rdn>
  <rdn rId="0" localSheetId="9" customView="1" name="Z_FC81ACF6_41EA_474E_9271_A039BE964AC6_.wvu.PrintTitles" hidden="1" oldHidden="1">
    <formula>'Остаток ХМАО'!$9:$14</formula>
    <oldFormula>'Остаток ХМАО'!$9:$14</oldFormula>
  </rdn>
  <rdn rId="0" localSheetId="10" customView="1" name="Z_FC81ACF6_41EA_474E_9271_A039BE964AC6_.wvu.PrintArea" hidden="1" oldHidden="1">
    <formula>'Касс.пл.Внеб.(50300)СВОД'!$B$1:$S$221</formula>
    <oldFormula>'Касс.пл.Внеб.(50300)СВОД'!$B$1:$S$221</oldFormula>
  </rdn>
  <rdn rId="0" localSheetId="10" customView="1" name="Z_FC81ACF6_41EA_474E_9271_A039BE964AC6_.wvu.PrintTitles" hidden="1" oldHidden="1">
    <formula>'Касс.пл.Внеб.(50300)СВОД'!$9:$14</formula>
    <oldFormula>'Касс.пл.Внеб.(50300)СВОД'!$9:$14</oldFormula>
  </rdn>
  <rdn rId="0" localSheetId="11" customView="1" name="Z_FC81ACF6_41EA_474E_9271_A039BE964AC6_.wvu.PrintArea" hidden="1" oldHidden="1">
    <formula>'Касс.пл.Внеб.(50300) (2)'!$A$1:$S$221</formula>
    <oldFormula>'Касс.пл.Внеб.(50300) (2)'!$A$1:$S$221</oldFormula>
  </rdn>
  <rdn rId="0" localSheetId="11" customView="1" name="Z_FC81ACF6_41EA_474E_9271_A039BE964AC6_.wvu.PrintTitles" hidden="1" oldHidden="1">
    <formula>'Касс.пл.Внеб.(50300) (2)'!$9:$14</formula>
    <oldFormula>'Касс.пл.Внеб.(50300) (2)'!$9:$14</oldFormula>
  </rdn>
  <rdn rId="0" localSheetId="12" customView="1" name="Z_FC81ACF6_41EA_474E_9271_A039BE964AC6_.wvu.PrintArea" hidden="1" oldHidden="1">
    <formula>'Остаток Внеб.(50300)'!$B$1:$S$221</formula>
    <oldFormula>'Остаток Внеб.(50300)'!$B$1:$S$221</oldFormula>
  </rdn>
  <rdn rId="0" localSheetId="12" customView="1" name="Z_FC81ACF6_41EA_474E_9271_A039BE964AC6_.wvu.PrintTitles" hidden="1" oldHidden="1">
    <formula>'Остаток Внеб.(50300)'!$9:$14</formula>
    <oldFormula>'Остаток Внеб.(50300)'!$9:$14</oldFormula>
  </rdn>
  <rdn rId="0" localSheetId="13" customView="1" name="Z_FC81ACF6_41EA_474E_9271_A039BE964AC6_.wvu.PrintArea" hidden="1" oldHidden="1">
    <formula>'Касс.пл.Внеб.(50320)'!$B$1:$S$221</formula>
    <oldFormula>'Касс.пл.Внеб.(50320)'!$B$1:$S$221</oldFormula>
  </rdn>
  <rdn rId="0" localSheetId="13" customView="1" name="Z_FC81ACF6_41EA_474E_9271_A039BE964AC6_.wvu.PrintTitles" hidden="1" oldHidden="1">
    <formula>'Касс.пл.Внеб.(50320)'!$9:$14</formula>
    <oldFormula>'Касс.пл.Внеб.(50320)'!$9:$14</oldFormula>
  </rdn>
  <rdn rId="0" localSheetId="14" customView="1" name="Z_FC81ACF6_41EA_474E_9271_A039BE964AC6_.wvu.PrintArea" hidden="1" oldHidden="1">
    <formula>'Остаток Внеб.(50320)'!$B$1:$S$221</formula>
    <oldFormula>'Остаток Внеб.(50320)'!$B$1:$S$221</oldFormula>
  </rdn>
  <rdn rId="0" localSheetId="14" customView="1" name="Z_FC81ACF6_41EA_474E_9271_A039BE964AC6_.wvu.PrintTitles" hidden="1" oldHidden="1">
    <formula>'Остаток Внеб.(50320)'!$9:$14</formula>
    <oldFormula>'Остаток Внеб.(50320)'!$9:$14</oldFormula>
  </rdn>
  <rdn rId="0" localSheetId="15" customView="1" name="Z_FC81ACF6_41EA_474E_9271_A039BE964AC6_.wvu.PrintArea" hidden="1" oldHidden="1">
    <formula>'Субсидия (50500)'!$B$1:$S$221</formula>
    <oldFormula>'Субсидия (50500)'!$B$1:$S$221</oldFormula>
  </rdn>
  <rdn rId="0" localSheetId="15" customView="1" name="Z_FC81ACF6_41EA_474E_9271_A039BE964AC6_.wvu.PrintTitles" hidden="1" oldHidden="1">
    <formula>'Субсидия (50500)'!$9:$14</formula>
    <oldFormula>'Субсидия (50500)'!$9:$14</oldFormula>
  </rdn>
  <rdn rId="0" localSheetId="16" customView="1" name="Z_FC81ACF6_41EA_474E_9271_A039BE964AC6_.wvu.PrintArea" hidden="1" oldHidden="1">
    <formula>'Остаток по субсидии'!$B$1:$S$221</formula>
    <oldFormula>'Остаток по субсидии'!$B$1:$S$221</oldFormula>
  </rdn>
  <rdn rId="0" localSheetId="16" customView="1" name="Z_FC81ACF6_41EA_474E_9271_A039BE964AC6_.wvu.PrintTitles" hidden="1" oldHidden="1">
    <formula>'Остаток по субсидии'!$9:$14</formula>
    <oldFormula>'Остаток по субсидии'!$9:$14</oldFormula>
  </rdn>
  <rdn rId="0" localSheetId="17" customView="1" name="Z_FC81ACF6_41EA_474E_9271_A039BE964AC6_.wvu.PrintArea" hidden="1" oldHidden="1">
    <formula>'Касс.пл.Мед.стр.(00000)'!$B$1:$S$221</formula>
    <oldFormula>'Касс.пл.Мед.стр.(00000)'!$B$1:$S$221</oldFormula>
  </rdn>
  <rdn rId="0" localSheetId="17" customView="1" name="Z_FC81ACF6_41EA_474E_9271_A039BE964AC6_.wvu.PrintTitles" hidden="1" oldHidden="1">
    <formula>'Касс.пл.Мед.стр.(00000)'!$9:$14</formula>
    <oldFormula>'Касс.пл.Мед.стр.(00000)'!$9:$14</oldFormula>
  </rdn>
  <rdn rId="0" localSheetId="18" customView="1" name="Z_FC81ACF6_41EA_474E_9271_A039BE964AC6_.wvu.PrintArea" hidden="1" oldHidden="1">
    <formula>'Остаток Мед.стр.(00000)'!$B$1:$S$221</formula>
    <oldFormula>'Остаток Мед.стр.(00000)'!$B$1:$S$221</oldFormula>
  </rdn>
  <rdn rId="0" localSheetId="18" customView="1" name="Z_FC81ACF6_41EA_474E_9271_A039BE964AC6_.wvu.PrintTitles" hidden="1" oldHidden="1">
    <formula>'Остаток Мед.стр.(00000)'!$9:$14</formula>
    <oldFormula>'Остаток Мед.стр.(00000)'!$9:$14</oldFormula>
  </rdn>
  <rdn rId="0" localSheetId="19" customView="1" name="Z_FC81ACF6_41EA_474E_9271_A039BE964AC6_.wvu.PrintArea" hidden="1" oldHidden="1">
    <formula>'Плановые показатели'!$A$1:$N$32</formula>
    <oldFormula>'Плановые показатели'!$A$1:$N$32</oldFormula>
  </rdn>
  <rcv guid="{FC81ACF6-41EA-474E-9271-A039BE964AC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Z49"/>
  <sheetViews>
    <sheetView view="pageBreakPreview" topLeftCell="B40" zoomScaleNormal="113" zoomScaleSheetLayoutView="100" workbookViewId="0">
      <selection activeCell="H2" sqref="H2:I2"/>
    </sheetView>
  </sheetViews>
  <sheetFormatPr defaultRowHeight="12.75" x14ac:dyDescent="0.2"/>
  <cols>
    <col min="1" max="20" width="8.28515625"/>
    <col min="21" max="21" width="11"/>
    <col min="22" max="22" width="8.28515625"/>
    <col min="23" max="23" width="4"/>
    <col min="24" max="1025" width="8.28515625"/>
  </cols>
  <sheetData>
    <row r="1" spans="2:25" ht="14.25" x14ac:dyDescent="0.2">
      <c r="U1" s="311" t="s">
        <v>0</v>
      </c>
      <c r="V1" s="311"/>
      <c r="W1" s="311"/>
      <c r="X1" s="311"/>
      <c r="Y1" s="311"/>
    </row>
    <row r="2" spans="2:25" ht="14.25" x14ac:dyDescent="0.2">
      <c r="U2" s="312" t="s">
        <v>339</v>
      </c>
      <c r="V2" s="312"/>
      <c r="W2" s="312"/>
      <c r="X2" s="312"/>
      <c r="Y2" s="312"/>
    </row>
    <row r="3" spans="2:25" x14ac:dyDescent="0.2">
      <c r="U3" s="313"/>
      <c r="V3" s="313"/>
      <c r="W3" s="313"/>
      <c r="X3" s="313"/>
      <c r="Y3" s="313"/>
    </row>
    <row r="5" spans="2:25" ht="12.75" customHeight="1" x14ac:dyDescent="0.2">
      <c r="B5" s="302"/>
      <c r="C5" s="302"/>
      <c r="D5" s="302"/>
      <c r="E5" s="302"/>
      <c r="U5" s="304" t="s">
        <v>1</v>
      </c>
      <c r="V5" s="304"/>
      <c r="W5" s="304"/>
      <c r="X5" s="304"/>
      <c r="Y5" s="304"/>
    </row>
    <row r="6" spans="2:25" ht="27" customHeight="1" x14ac:dyDescent="0.2">
      <c r="B6" s="302"/>
      <c r="C6" s="302"/>
      <c r="D6" s="302"/>
      <c r="E6" s="302"/>
      <c r="U6" s="303" t="s">
        <v>2</v>
      </c>
      <c r="V6" s="303"/>
      <c r="W6" s="303"/>
      <c r="X6" s="303"/>
      <c r="Y6" s="303"/>
    </row>
    <row r="7" spans="2:25" ht="15.6" customHeight="1" x14ac:dyDescent="0.2">
      <c r="B7" s="3"/>
      <c r="C7" s="3"/>
      <c r="D7" s="3"/>
      <c r="E7" s="3"/>
      <c r="U7" s="298" t="s">
        <v>3</v>
      </c>
      <c r="V7" s="298"/>
      <c r="W7" s="298"/>
      <c r="X7" s="298"/>
      <c r="Y7" s="298"/>
    </row>
    <row r="8" spans="2:25" ht="15.6" customHeight="1" x14ac:dyDescent="0.2">
      <c r="B8" s="3"/>
      <c r="C8" s="3"/>
      <c r="D8" s="3"/>
      <c r="E8" s="3"/>
      <c r="U8" s="303"/>
      <c r="V8" s="303"/>
      <c r="W8" s="2"/>
      <c r="X8" s="310" t="s">
        <v>314</v>
      </c>
      <c r="Y8" s="310"/>
    </row>
    <row r="9" spans="2:25" ht="14.25" customHeight="1" x14ac:dyDescent="0.2">
      <c r="B9" s="302"/>
      <c r="C9" s="302"/>
      <c r="D9" s="302"/>
      <c r="E9" s="302"/>
      <c r="U9" s="298" t="s">
        <v>4</v>
      </c>
      <c r="V9" s="298"/>
      <c r="X9" s="307" t="s">
        <v>5</v>
      </c>
      <c r="Y9" s="307"/>
    </row>
    <row r="10" spans="2:25" ht="12.75" customHeight="1" x14ac:dyDescent="0.2">
      <c r="U10" s="4"/>
      <c r="V10" s="308"/>
      <c r="W10" s="308"/>
      <c r="X10" s="308"/>
      <c r="Y10" s="308"/>
    </row>
    <row r="11" spans="2:25" x14ac:dyDescent="0.2">
      <c r="U11" s="3"/>
      <c r="V11" s="3"/>
      <c r="W11" s="5"/>
      <c r="X11" s="5"/>
      <c r="Y11" s="5"/>
    </row>
    <row r="12" spans="2:25" ht="12.75" customHeight="1" x14ac:dyDescent="0.2">
      <c r="B12" s="309" t="s">
        <v>6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</row>
    <row r="13" spans="2:25" ht="12.75" customHeight="1" x14ac:dyDescent="0.2">
      <c r="B13" s="291" t="s">
        <v>7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</row>
    <row r="14" spans="2:25" ht="18.600000000000001" customHeight="1" x14ac:dyDescent="0.2">
      <c r="B14" s="291" t="s">
        <v>337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</row>
    <row r="15" spans="2:25" x14ac:dyDescent="0.2"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</row>
    <row r="16" spans="2:25" ht="12.75" customHeight="1" x14ac:dyDescent="0.2">
      <c r="B16" s="305" t="s">
        <v>338</v>
      </c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</row>
    <row r="17" spans="1:25" x14ac:dyDescent="0.2"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</row>
    <row r="18" spans="1:25" ht="25.9" customHeight="1" x14ac:dyDescent="0.2"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6"/>
      <c r="X18" s="303" t="s">
        <v>8</v>
      </c>
      <c r="Y18" s="303"/>
    </row>
    <row r="19" spans="1:25" ht="21" customHeight="1" x14ac:dyDescent="0.2">
      <c r="B19" s="297" t="s">
        <v>313</v>
      </c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6"/>
      <c r="X19" s="296"/>
      <c r="Y19" s="296"/>
    </row>
    <row r="20" spans="1:25" ht="18.600000000000001" customHeight="1" x14ac:dyDescent="0.2">
      <c r="B20" s="295" t="s">
        <v>9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6"/>
      <c r="X20" s="296"/>
      <c r="Y20" s="296"/>
    </row>
    <row r="21" spans="1:25" ht="18" customHeight="1" x14ac:dyDescent="0.2"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6"/>
      <c r="X21" s="296"/>
      <c r="Y21" s="296"/>
    </row>
    <row r="22" spans="1:25" ht="24.95" customHeight="1" x14ac:dyDescent="0.2">
      <c r="B22" s="300" t="s">
        <v>10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1"/>
      <c r="T22" s="6"/>
      <c r="U22" s="6"/>
      <c r="V22" s="6" t="s">
        <v>11</v>
      </c>
      <c r="W22" s="6"/>
      <c r="X22" s="301">
        <v>383</v>
      </c>
      <c r="Y22" s="301"/>
    </row>
    <row r="23" spans="1:25" ht="18" customHeight="1" x14ac:dyDescent="0.2">
      <c r="B23" s="297" t="s">
        <v>12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6"/>
      <c r="X23" s="296"/>
      <c r="Y23" s="296"/>
    </row>
    <row r="24" spans="1:25" ht="18" customHeight="1" x14ac:dyDescent="0.2">
      <c r="A24" s="7"/>
      <c r="B24" s="295" t="s">
        <v>13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6"/>
      <c r="X24" s="296"/>
      <c r="Y24" s="296"/>
    </row>
    <row r="25" spans="1:25" s="5" customFormat="1" ht="16.149999999999999" customHeight="1" x14ac:dyDescent="0.2">
      <c r="A25" s="8"/>
      <c r="B25" s="297" t="s">
        <v>322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6"/>
      <c r="X25" s="296"/>
      <c r="Y25" s="296"/>
    </row>
    <row r="26" spans="1:25" ht="14.45" customHeight="1" x14ac:dyDescent="0.2">
      <c r="A26" s="7"/>
      <c r="B26" s="298" t="s">
        <v>14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6"/>
      <c r="X26" s="6"/>
      <c r="Y26" s="6"/>
    </row>
    <row r="27" spans="1:25" ht="11.45" customHeight="1" x14ac:dyDescent="0.2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"/>
      <c r="T27" s="6"/>
      <c r="U27" s="6"/>
      <c r="V27" s="6"/>
      <c r="W27" s="6"/>
      <c r="X27" s="6"/>
      <c r="Y27" s="6"/>
    </row>
    <row r="28" spans="1:25" ht="22.9" customHeight="1" x14ac:dyDescent="0.2">
      <c r="A28" s="7"/>
      <c r="B28" s="291" t="s">
        <v>15</v>
      </c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</row>
    <row r="29" spans="1:25" ht="21" customHeight="1" x14ac:dyDescent="0.2">
      <c r="B29" s="292" t="s">
        <v>16</v>
      </c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10"/>
      <c r="T29" s="10"/>
      <c r="U29" s="10"/>
      <c r="V29" s="10"/>
      <c r="W29" s="10"/>
      <c r="X29" s="11"/>
      <c r="Y29" s="11"/>
    </row>
    <row r="30" spans="1:25" ht="33" customHeight="1" x14ac:dyDescent="0.2">
      <c r="B30" s="293" t="s">
        <v>320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</row>
    <row r="31" spans="1:25" ht="15.6" customHeight="1" x14ac:dyDescent="0.2">
      <c r="B31" s="294" t="s">
        <v>17</v>
      </c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12"/>
      <c r="T31" s="12"/>
      <c r="U31" s="12"/>
      <c r="V31" s="12"/>
      <c r="W31" s="12"/>
      <c r="X31" s="12"/>
      <c r="Y31" s="12"/>
    </row>
    <row r="32" spans="1:25" ht="37.5" customHeight="1" x14ac:dyDescent="0.2">
      <c r="B32" s="287" t="s">
        <v>321</v>
      </c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</row>
    <row r="33" spans="1:26" ht="23.45" customHeight="1" x14ac:dyDescent="0.2">
      <c r="B33" s="288" t="s">
        <v>18</v>
      </c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12"/>
      <c r="T33" s="12"/>
      <c r="U33" s="12"/>
      <c r="V33" s="12"/>
      <c r="W33" s="12"/>
      <c r="X33" s="12"/>
      <c r="Y33" s="12"/>
    </row>
    <row r="34" spans="1:26" ht="85.5" customHeight="1" x14ac:dyDescent="0.2">
      <c r="B34" s="290" t="s">
        <v>323</v>
      </c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</row>
    <row r="35" spans="1:26" ht="1.5" customHeight="1" x14ac:dyDescent="0.2"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</row>
    <row r="36" spans="1:26" ht="25.15" customHeight="1" x14ac:dyDescent="0.2">
      <c r="A36" s="5"/>
      <c r="B36" s="286" t="s">
        <v>335</v>
      </c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5"/>
    </row>
    <row r="37" spans="1:26" ht="25.15" customHeight="1" x14ac:dyDescent="0.2">
      <c r="A37" s="5"/>
      <c r="B37" s="285" t="s">
        <v>19</v>
      </c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5"/>
    </row>
    <row r="38" spans="1:26" ht="25.15" customHeight="1" x14ac:dyDescent="0.2">
      <c r="A38" s="5"/>
      <c r="B38" s="284" t="s">
        <v>334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5"/>
    </row>
    <row r="39" spans="1:26" ht="25.15" customHeight="1" x14ac:dyDescent="0.2">
      <c r="A39" s="5"/>
      <c r="B39" s="284" t="s">
        <v>20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5"/>
    </row>
    <row r="40" spans="1:26" ht="25.15" customHeight="1" x14ac:dyDescent="0.2">
      <c r="A40" s="5"/>
      <c r="B40" s="284" t="s">
        <v>21</v>
      </c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5"/>
    </row>
    <row r="41" spans="1:26" ht="25.15" customHeight="1" x14ac:dyDescent="0.2">
      <c r="A41" s="5"/>
      <c r="B41" s="286" t="s">
        <v>333</v>
      </c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5"/>
    </row>
    <row r="42" spans="1:26" ht="25.15" customHeight="1" x14ac:dyDescent="0.2">
      <c r="A42" s="5"/>
      <c r="B42" s="285" t="s">
        <v>19</v>
      </c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5"/>
    </row>
    <row r="43" spans="1:26" ht="33.75" customHeight="1" x14ac:dyDescent="0.2">
      <c r="A43" s="5"/>
      <c r="B43" s="284" t="s">
        <v>332</v>
      </c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5"/>
    </row>
    <row r="44" spans="1:26" ht="25.15" customHeight="1" x14ac:dyDescent="0.2">
      <c r="A44" s="5"/>
      <c r="B44" s="284" t="s">
        <v>22</v>
      </c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5"/>
    </row>
    <row r="45" spans="1:26" ht="25.15" customHeight="1" x14ac:dyDescent="0.2">
      <c r="A45" s="5"/>
      <c r="B45" s="286" t="s">
        <v>331</v>
      </c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5"/>
    </row>
    <row r="46" spans="1:26" ht="25.15" customHeight="1" x14ac:dyDescent="0.2">
      <c r="A46" s="5"/>
      <c r="B46" s="285" t="s">
        <v>19</v>
      </c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5"/>
    </row>
    <row r="47" spans="1:26" ht="36.200000000000003" customHeight="1" x14ac:dyDescent="0.2">
      <c r="A47" s="5"/>
      <c r="B47" s="284" t="s">
        <v>329</v>
      </c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5"/>
    </row>
    <row r="48" spans="1:26" ht="28.7" customHeight="1" x14ac:dyDescent="0.2">
      <c r="A48" s="5"/>
      <c r="B48" s="284" t="s">
        <v>23</v>
      </c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5"/>
    </row>
    <row r="49" spans="1:26" ht="27.4" customHeight="1" x14ac:dyDescent="0.2">
      <c r="A49" s="5"/>
      <c r="B49" s="284" t="s">
        <v>330</v>
      </c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5"/>
    </row>
  </sheetData>
  <customSheetViews>
    <customSheetView guid="{FC81ACF6-41EA-474E-9271-A039BE964AC6}" showPageBreaks="1" view="pageBreakPreview" topLeftCell="B40">
      <selection activeCell="H2" sqref="H2:I2"/>
      <pageMargins left="0.78749999999999998" right="0.39374999999999999" top="0.39374999999999999" bottom="0.39374999999999999" header="0.51180555555555496" footer="0.51180555555555496"/>
      <pageSetup paperSize="9" scale="66" firstPageNumber="0" orientation="landscape" verticalDpi="300" r:id="rId1"/>
    </customSheetView>
    <customSheetView guid="{5471717A-CEAE-4129-AD80-B9750FD3D24E}" showPageBreaks="1" view="pageBreakPreview" topLeftCell="B40">
      <selection activeCell="H2" sqref="H2:I2"/>
      <pageMargins left="0.78749999999999998" right="0.39374999999999999" top="0.39374999999999999" bottom="0.39374999999999999" header="0.51180555555555496" footer="0.51180555555555496"/>
      <pageSetup paperSize="9" scale="66" firstPageNumber="0" orientation="landscape" verticalDpi="300" r:id="rId2"/>
    </customSheetView>
  </customSheetViews>
  <mergeCells count="60">
    <mergeCell ref="U1:Y1"/>
    <mergeCell ref="U2:Y2"/>
    <mergeCell ref="U3:Y3"/>
    <mergeCell ref="B5:E5"/>
    <mergeCell ref="U5:Y5"/>
    <mergeCell ref="B6:E6"/>
    <mergeCell ref="U6:Y6"/>
    <mergeCell ref="U7:Y7"/>
    <mergeCell ref="U8:V8"/>
    <mergeCell ref="X8:Y8"/>
    <mergeCell ref="B9:E9"/>
    <mergeCell ref="U9:V9"/>
    <mergeCell ref="X9:Y9"/>
    <mergeCell ref="V10:Y10"/>
    <mergeCell ref="B12:Y12"/>
    <mergeCell ref="B13:Y13"/>
    <mergeCell ref="B14:Y14"/>
    <mergeCell ref="B15:Y15"/>
    <mergeCell ref="B16:Y16"/>
    <mergeCell ref="B17:Y17"/>
    <mergeCell ref="B18:V18"/>
    <mergeCell ref="X18:Y18"/>
    <mergeCell ref="B19:V19"/>
    <mergeCell ref="X19:Y19"/>
    <mergeCell ref="B20:V20"/>
    <mergeCell ref="X20:Y20"/>
    <mergeCell ref="B21:V21"/>
    <mergeCell ref="X21:Y21"/>
    <mergeCell ref="B22:R22"/>
    <mergeCell ref="X22:Y22"/>
    <mergeCell ref="B23:V23"/>
    <mergeCell ref="X23:Y23"/>
    <mergeCell ref="B24:V24"/>
    <mergeCell ref="X24:Y24"/>
    <mergeCell ref="B25:V25"/>
    <mergeCell ref="X25:Y25"/>
    <mergeCell ref="B26:V26"/>
    <mergeCell ref="B28:Y28"/>
    <mergeCell ref="B29:G29"/>
    <mergeCell ref="H29:R29"/>
    <mergeCell ref="B30:Y30"/>
    <mergeCell ref="B31:R31"/>
    <mergeCell ref="B32:Y32"/>
    <mergeCell ref="B33:R33"/>
    <mergeCell ref="B35:Y35"/>
    <mergeCell ref="B36:Y36"/>
    <mergeCell ref="B34:Y34"/>
    <mergeCell ref="B37:Y37"/>
    <mergeCell ref="B38:Y38"/>
    <mergeCell ref="B39:Y39"/>
    <mergeCell ref="B40:Y40"/>
    <mergeCell ref="B41:Y41"/>
    <mergeCell ref="B47:Y47"/>
    <mergeCell ref="B48:Y48"/>
    <mergeCell ref="B49:Y49"/>
    <mergeCell ref="B42:Y42"/>
    <mergeCell ref="B43:Y43"/>
    <mergeCell ref="B44:Y44"/>
    <mergeCell ref="B45:Y45"/>
    <mergeCell ref="B46:Y46"/>
  </mergeCells>
  <pageMargins left="0.78749999999999998" right="0.39374999999999999" top="0.39374999999999999" bottom="0.39374999999999999" header="0.51180555555555496" footer="0.51180555555555496"/>
  <pageSetup paperSize="9" scale="66" firstPageNumber="0" orientation="landscape" verticalDpi="3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1:AJ221"/>
  <sheetViews>
    <sheetView view="pageBreakPreview" topLeftCell="A193" zoomScale="60" zoomScaleNormal="82" workbookViewId="0">
      <selection activeCell="G17" sqref="G17:G18"/>
    </sheetView>
  </sheetViews>
  <sheetFormatPr defaultColWidth="16.140625" defaultRowHeight="12.75" x14ac:dyDescent="0.2"/>
  <sheetData>
    <row r="1" spans="2:36" x14ac:dyDescent="0.2">
      <c r="H1" s="7"/>
      <c r="I1" s="7"/>
      <c r="J1" s="7"/>
      <c r="K1" s="7"/>
      <c r="L1" s="7"/>
      <c r="M1" s="208"/>
      <c r="N1" s="208"/>
      <c r="O1" s="208"/>
      <c r="P1" s="208"/>
      <c r="Q1" s="208"/>
      <c r="R1" s="448" t="str">
        <f>'Касс. план (50400)'!Q1</f>
        <v>к протоколу №15 от  29.12.2018г.</v>
      </c>
      <c r="S1" s="448"/>
    </row>
    <row r="2" spans="2:36" ht="12.75" customHeight="1" x14ac:dyDescent="0.2">
      <c r="H2" s="7"/>
      <c r="I2" s="7"/>
      <c r="J2" s="7"/>
      <c r="K2" s="7"/>
      <c r="L2" s="7"/>
      <c r="M2" s="433"/>
      <c r="N2" s="433"/>
      <c r="O2" s="433"/>
      <c r="P2" s="433"/>
      <c r="Q2" s="433"/>
      <c r="R2" s="433"/>
      <c r="S2" s="433"/>
    </row>
    <row r="3" spans="2:36" x14ac:dyDescent="0.2">
      <c r="H3" s="7"/>
      <c r="I3" s="7"/>
      <c r="J3" s="7"/>
      <c r="K3" s="7"/>
      <c r="L3" s="7"/>
      <c r="M3" s="208"/>
      <c r="N3" s="208"/>
      <c r="O3" s="208"/>
      <c r="P3" s="208"/>
      <c r="Q3" s="208"/>
      <c r="R3" s="208"/>
      <c r="S3" s="210"/>
    </row>
    <row r="4" spans="2:36" ht="13.15" customHeight="1" x14ac:dyDescent="0.2">
      <c r="H4" s="7"/>
      <c r="I4" s="7"/>
      <c r="J4" s="7"/>
      <c r="K4" s="7"/>
      <c r="L4" s="7"/>
      <c r="M4" s="211"/>
      <c r="N4" s="211"/>
      <c r="O4" s="211"/>
      <c r="P4" s="434" t="s">
        <v>244</v>
      </c>
      <c r="Q4" s="434"/>
      <c r="R4" s="434"/>
      <c r="S4" s="434"/>
    </row>
    <row r="5" spans="2:36" ht="24.75" customHeight="1" x14ac:dyDescent="0.2">
      <c r="H5" s="7"/>
      <c r="I5" s="7"/>
      <c r="J5" s="7"/>
      <c r="K5" s="7"/>
      <c r="L5" s="7"/>
      <c r="M5" s="214"/>
      <c r="N5" s="214"/>
      <c r="O5" s="214"/>
      <c r="P5" s="447" t="str">
        <f>'Касс. план (50400)'!P5</f>
        <v>Директор</v>
      </c>
      <c r="Q5" s="447"/>
      <c r="R5" s="447"/>
      <c r="S5" s="447"/>
    </row>
    <row r="6" spans="2:36" ht="11.45" customHeight="1" x14ac:dyDescent="0.2">
      <c r="H6" s="7"/>
      <c r="I6" s="7"/>
      <c r="J6" s="7"/>
      <c r="K6" s="7"/>
      <c r="L6" s="7"/>
      <c r="M6" s="208"/>
      <c r="N6" s="208"/>
      <c r="O6" s="208"/>
      <c r="P6" s="208"/>
      <c r="Q6" s="436" t="s">
        <v>245</v>
      </c>
      <c r="R6" s="436"/>
      <c r="S6" s="213"/>
    </row>
    <row r="7" spans="2:36" ht="15.6" customHeight="1" x14ac:dyDescent="0.2">
      <c r="H7" s="7"/>
      <c r="I7" s="7"/>
      <c r="J7" s="7"/>
      <c r="K7" s="7"/>
      <c r="L7" s="7"/>
      <c r="M7" s="213"/>
      <c r="N7" s="213"/>
      <c r="O7" s="213"/>
      <c r="P7" s="444" t="str">
        <f>'Касс. план (50400)'!P7</f>
        <v xml:space="preserve">                                 Т.А. Левина                                     </v>
      </c>
      <c r="Q7" s="444"/>
      <c r="R7" s="444"/>
      <c r="S7" s="444"/>
    </row>
    <row r="8" spans="2:36" ht="10.9" customHeight="1" x14ac:dyDescent="0.2">
      <c r="H8" s="7"/>
      <c r="I8" s="7"/>
      <c r="J8" s="7"/>
      <c r="K8" s="7"/>
      <c r="L8" s="7"/>
      <c r="M8" s="429"/>
      <c r="N8" s="429"/>
      <c r="O8" s="429"/>
      <c r="P8" s="429"/>
      <c r="Q8" s="429"/>
      <c r="R8" s="429"/>
      <c r="S8" s="429"/>
    </row>
    <row r="9" spans="2:36" x14ac:dyDescent="0.2">
      <c r="H9" s="7"/>
      <c r="I9" s="7"/>
      <c r="J9" s="7"/>
      <c r="K9" s="7"/>
      <c r="L9" s="7"/>
      <c r="N9" s="217"/>
      <c r="O9" s="217"/>
      <c r="P9" s="217"/>
      <c r="Q9" s="445" t="str">
        <f>'Касс. план (50400)'!Q9</f>
        <v>"29" декабря 2018  года</v>
      </c>
      <c r="R9" s="445"/>
      <c r="S9" s="445"/>
    </row>
    <row r="11" spans="2:36" ht="17.850000000000001" customHeight="1" x14ac:dyDescent="0.2">
      <c r="B11" s="442" t="s">
        <v>248</v>
      </c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</row>
    <row r="12" spans="2:36" ht="13.9" customHeight="1" x14ac:dyDescent="0.2">
      <c r="B12" s="443" t="s">
        <v>35</v>
      </c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</row>
    <row r="13" spans="2:36" ht="14.1" customHeight="1" x14ac:dyDescent="0.2">
      <c r="B13" s="440" t="s">
        <v>250</v>
      </c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</row>
    <row r="14" spans="2:36" ht="12.75" customHeight="1" x14ac:dyDescent="0.2">
      <c r="B14" s="297" t="str">
        <f>'Касс. план (50400)'!B14:S14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5"/>
      <c r="AG14" s="5"/>
      <c r="AH14" s="5"/>
      <c r="AI14" s="5"/>
      <c r="AJ14" s="5"/>
    </row>
    <row r="15" spans="2:36" ht="14.1" customHeight="1" x14ac:dyDescent="0.2">
      <c r="B15" s="440" t="s">
        <v>251</v>
      </c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2:36" x14ac:dyDescent="0.2"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2:19" ht="14.1" customHeight="1" x14ac:dyDescent="0.2">
      <c r="B17" s="424" t="s">
        <v>27</v>
      </c>
      <c r="C17" s="425" t="s">
        <v>28</v>
      </c>
      <c r="D17" s="425" t="s">
        <v>252</v>
      </c>
      <c r="E17" s="425" t="s">
        <v>159</v>
      </c>
      <c r="F17" s="425" t="s">
        <v>160</v>
      </c>
      <c r="G17" s="427" t="str">
        <f>'Касс. план (50400)'!G17</f>
        <v>Всего на 2019 год</v>
      </c>
      <c r="H17" s="425" t="s">
        <v>278</v>
      </c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2:19" ht="18" customHeight="1" x14ac:dyDescent="0.2">
      <c r="B18" s="424"/>
      <c r="C18" s="425"/>
      <c r="D18" s="425"/>
      <c r="E18" s="425"/>
      <c r="F18" s="425"/>
      <c r="G18" s="427"/>
      <c r="H18" s="239" t="s">
        <v>279</v>
      </c>
      <c r="I18" s="239" t="s">
        <v>280</v>
      </c>
      <c r="J18" s="239" t="s">
        <v>257</v>
      </c>
      <c r="K18" s="239" t="s">
        <v>258</v>
      </c>
      <c r="L18" s="239" t="s">
        <v>259</v>
      </c>
      <c r="M18" s="239" t="s">
        <v>260</v>
      </c>
      <c r="N18" s="239" t="s">
        <v>261</v>
      </c>
      <c r="O18" s="239" t="s">
        <v>262</v>
      </c>
      <c r="P18" s="239" t="s">
        <v>263</v>
      </c>
      <c r="Q18" s="239" t="s">
        <v>264</v>
      </c>
      <c r="R18" s="239" t="s">
        <v>265</v>
      </c>
      <c r="S18" s="239" t="s">
        <v>266</v>
      </c>
    </row>
    <row r="19" spans="2:19" ht="18" customHeight="1" x14ac:dyDescent="0.2">
      <c r="B19" s="240" t="s">
        <v>48</v>
      </c>
      <c r="C19" s="256"/>
      <c r="D19" s="256"/>
      <c r="E19" s="256"/>
      <c r="F19" s="256"/>
      <c r="G19" s="241">
        <f>H19+I19+J19+K19+L19+M19+N19+O19+P19+Q19+R19+S19</f>
        <v>0</v>
      </c>
      <c r="H19" s="259">
        <f>'Касс.пл.Внеб.(50300) (2)'!H19+'Касс.пл.Внеб.(50320)'!H19</f>
        <v>0</v>
      </c>
      <c r="I19" s="259">
        <f>'Касс.пл.Внеб.(50300) (2)'!I19+'Касс.пл.Внеб.(50320)'!I19</f>
        <v>0</v>
      </c>
      <c r="J19" s="259">
        <f>'Касс.пл.Внеб.(50300) (2)'!J19+'Касс.пл.Внеб.(50320)'!J19</f>
        <v>0</v>
      </c>
      <c r="K19" s="259">
        <f>'Касс.пл.Внеб.(50300) (2)'!K19+'Касс.пл.Внеб.(50320)'!K19</f>
        <v>0</v>
      </c>
      <c r="L19" s="259">
        <f>'Касс.пл.Внеб.(50300) (2)'!L19+'Касс.пл.Внеб.(50320)'!L19</f>
        <v>0</v>
      </c>
      <c r="M19" s="259">
        <f>'Касс.пл.Внеб.(50300) (2)'!M19+'Касс.пл.Внеб.(50320)'!M19</f>
        <v>0</v>
      </c>
      <c r="N19" s="259">
        <f>'Касс.пл.Внеб.(50300) (2)'!N19+'Касс.пл.Внеб.(50320)'!N19</f>
        <v>0</v>
      </c>
      <c r="O19" s="259">
        <f>'Касс.пл.Внеб.(50300) (2)'!O19+'Касс.пл.Внеб.(50320)'!O19</f>
        <v>0</v>
      </c>
      <c r="P19" s="259">
        <f>'Касс.пл.Внеб.(50300) (2)'!P19+'Касс.пл.Внеб.(50320)'!P19</f>
        <v>0</v>
      </c>
      <c r="Q19" s="259">
        <f>'Касс.пл.Внеб.(50300) (2)'!Q19+'Касс.пл.Внеб.(50320)'!Q19</f>
        <v>0</v>
      </c>
      <c r="R19" s="259">
        <f>'Касс.пл.Внеб.(50300) (2)'!R19+'Касс.пл.Внеб.(50320)'!R19</f>
        <v>0</v>
      </c>
      <c r="S19" s="259">
        <f>'Касс.пл.Внеб.(50300) (2)'!S19+'Касс.пл.Внеб.(50320)'!S19</f>
        <v>0</v>
      </c>
    </row>
    <row r="20" spans="2:19" ht="18" customHeight="1" x14ac:dyDescent="0.2">
      <c r="B20" s="243" t="s">
        <v>267</v>
      </c>
      <c r="C20" s="223" t="s">
        <v>58</v>
      </c>
      <c r="D20" s="224" t="s">
        <v>58</v>
      </c>
      <c r="E20" s="224" t="s">
        <v>58</v>
      </c>
      <c r="F20" s="224" t="s">
        <v>58</v>
      </c>
      <c r="G20" s="241">
        <f>H20+I20+J20+K20+L20+M20+N20+O20+P20+Q20+R20+S20</f>
        <v>3800000</v>
      </c>
      <c r="H20" s="244">
        <f t="shared" ref="H20:S20" si="0">H21-H19</f>
        <v>241860</v>
      </c>
      <c r="I20" s="244">
        <f t="shared" si="0"/>
        <v>291860</v>
      </c>
      <c r="J20" s="244">
        <f t="shared" si="0"/>
        <v>345930</v>
      </c>
      <c r="K20" s="244">
        <f t="shared" si="0"/>
        <v>343000</v>
      </c>
      <c r="L20" s="244">
        <f t="shared" si="0"/>
        <v>281940</v>
      </c>
      <c r="M20" s="244">
        <f t="shared" si="0"/>
        <v>314550</v>
      </c>
      <c r="N20" s="244">
        <f t="shared" si="0"/>
        <v>415850</v>
      </c>
      <c r="O20" s="244">
        <f t="shared" si="0"/>
        <v>317360</v>
      </c>
      <c r="P20" s="244">
        <f t="shared" si="0"/>
        <v>315850</v>
      </c>
      <c r="Q20" s="244">
        <f t="shared" si="0"/>
        <v>335250</v>
      </c>
      <c r="R20" s="244">
        <f t="shared" si="0"/>
        <v>258650</v>
      </c>
      <c r="S20" s="244">
        <f t="shared" si="0"/>
        <v>337900</v>
      </c>
    </row>
    <row r="21" spans="2:19" ht="25.5" x14ac:dyDescent="0.2">
      <c r="B21" s="243" t="s">
        <v>56</v>
      </c>
      <c r="C21" s="223" t="s">
        <v>58</v>
      </c>
      <c r="D21" s="224" t="s">
        <v>58</v>
      </c>
      <c r="E21" s="224" t="s">
        <v>58</v>
      </c>
      <c r="F21" s="224" t="s">
        <v>58</v>
      </c>
      <c r="G21" s="241">
        <f>H21+I21+J21+K21+L21+M21+N21+O21+P21+Q21+R21+S21</f>
        <v>3800000</v>
      </c>
      <c r="H21" s="241">
        <f t="shared" ref="H21:S21" si="1">H23+H44+H190+H126+H118+H140</f>
        <v>241860</v>
      </c>
      <c r="I21" s="241">
        <f t="shared" si="1"/>
        <v>291860</v>
      </c>
      <c r="J21" s="241">
        <f t="shared" si="1"/>
        <v>345930</v>
      </c>
      <c r="K21" s="241">
        <f t="shared" si="1"/>
        <v>343000</v>
      </c>
      <c r="L21" s="241">
        <f t="shared" si="1"/>
        <v>281940</v>
      </c>
      <c r="M21" s="241">
        <f t="shared" si="1"/>
        <v>314550</v>
      </c>
      <c r="N21" s="241">
        <f t="shared" si="1"/>
        <v>415850</v>
      </c>
      <c r="O21" s="241">
        <f t="shared" si="1"/>
        <v>317360</v>
      </c>
      <c r="P21" s="241">
        <f t="shared" si="1"/>
        <v>315850</v>
      </c>
      <c r="Q21" s="241">
        <f t="shared" si="1"/>
        <v>335250</v>
      </c>
      <c r="R21" s="241">
        <f t="shared" si="1"/>
        <v>258650</v>
      </c>
      <c r="S21" s="241">
        <f t="shared" si="1"/>
        <v>337900</v>
      </c>
    </row>
    <row r="22" spans="2:19" x14ac:dyDescent="0.2">
      <c r="B22" s="62" t="s">
        <v>19</v>
      </c>
      <c r="C22" s="68" t="s">
        <v>58</v>
      </c>
      <c r="D22" s="227" t="s">
        <v>58</v>
      </c>
      <c r="E22" s="227" t="s">
        <v>58</v>
      </c>
      <c r="F22" s="227" t="s">
        <v>58</v>
      </c>
      <c r="G22" s="245" t="s">
        <v>58</v>
      </c>
      <c r="H22" s="227" t="s">
        <v>58</v>
      </c>
      <c r="I22" s="227" t="s">
        <v>58</v>
      </c>
      <c r="J22" s="227" t="s">
        <v>58</v>
      </c>
      <c r="K22" s="68" t="s">
        <v>58</v>
      </c>
      <c r="L22" s="227" t="s">
        <v>58</v>
      </c>
      <c r="M22" s="227" t="s">
        <v>58</v>
      </c>
      <c r="N22" s="227" t="s">
        <v>58</v>
      </c>
      <c r="O22" s="68" t="s">
        <v>58</v>
      </c>
      <c r="P22" s="227" t="s">
        <v>58</v>
      </c>
      <c r="Q22" s="227" t="s">
        <v>58</v>
      </c>
      <c r="R22" s="227" t="s">
        <v>58</v>
      </c>
      <c r="S22" s="227" t="s">
        <v>58</v>
      </c>
    </row>
    <row r="23" spans="2:19" ht="63.75" x14ac:dyDescent="0.2">
      <c r="B23" s="246" t="s">
        <v>57</v>
      </c>
      <c r="C23" s="71">
        <v>210</v>
      </c>
      <c r="D23" s="224" t="s">
        <v>58</v>
      </c>
      <c r="E23" s="224" t="s">
        <v>58</v>
      </c>
      <c r="F23" s="224" t="s">
        <v>58</v>
      </c>
      <c r="G23" s="241">
        <f t="shared" ref="G23:G44" si="2">H23+I23+J23+K23+L23+M23+N23+O23+P23+Q23+R23+S23</f>
        <v>1973000</v>
      </c>
      <c r="H23" s="247">
        <f t="shared" ref="H23:S23" si="3">H24+H30+H36</f>
        <v>105160</v>
      </c>
      <c r="I23" s="247">
        <f t="shared" si="3"/>
        <v>105160</v>
      </c>
      <c r="J23" s="247">
        <f t="shared" si="3"/>
        <v>158240</v>
      </c>
      <c r="K23" s="247">
        <f t="shared" si="3"/>
        <v>197300</v>
      </c>
      <c r="L23" s="247">
        <f t="shared" si="3"/>
        <v>158240</v>
      </c>
      <c r="M23" s="247">
        <f t="shared" si="3"/>
        <v>164750</v>
      </c>
      <c r="N23" s="247">
        <f t="shared" si="3"/>
        <v>197300</v>
      </c>
      <c r="O23" s="247">
        <f t="shared" si="3"/>
        <v>165250</v>
      </c>
      <c r="P23" s="247">
        <f t="shared" si="3"/>
        <v>165250</v>
      </c>
      <c r="Q23" s="247">
        <f t="shared" si="3"/>
        <v>196300</v>
      </c>
      <c r="R23" s="247">
        <f t="shared" si="3"/>
        <v>163750</v>
      </c>
      <c r="S23" s="247">
        <f t="shared" si="3"/>
        <v>196300</v>
      </c>
    </row>
    <row r="24" spans="2:19" ht="14.1" customHeight="1" x14ac:dyDescent="0.2">
      <c r="B24" s="438" t="s">
        <v>59</v>
      </c>
      <c r="C24" s="425">
        <v>211</v>
      </c>
      <c r="D24" s="439">
        <v>111</v>
      </c>
      <c r="E24" s="249" t="s">
        <v>58</v>
      </c>
      <c r="F24" s="249" t="s">
        <v>58</v>
      </c>
      <c r="G24" s="241">
        <f t="shared" si="2"/>
        <v>1500000</v>
      </c>
      <c r="H24" s="241">
        <f t="shared" ref="H24:S24" si="4">H25+H26+H27+H28+H29</f>
        <v>80000</v>
      </c>
      <c r="I24" s="241">
        <f t="shared" si="4"/>
        <v>80000</v>
      </c>
      <c r="J24" s="241">
        <f t="shared" si="4"/>
        <v>120000</v>
      </c>
      <c r="K24" s="241">
        <f t="shared" si="4"/>
        <v>150000</v>
      </c>
      <c r="L24" s="241">
        <f t="shared" si="4"/>
        <v>120000</v>
      </c>
      <c r="M24" s="241">
        <f t="shared" si="4"/>
        <v>125000</v>
      </c>
      <c r="N24" s="241">
        <f t="shared" si="4"/>
        <v>150000</v>
      </c>
      <c r="O24" s="241">
        <f t="shared" si="4"/>
        <v>125000</v>
      </c>
      <c r="P24" s="241">
        <f t="shared" si="4"/>
        <v>125000</v>
      </c>
      <c r="Q24" s="241">
        <f t="shared" si="4"/>
        <v>150000</v>
      </c>
      <c r="R24" s="241">
        <f t="shared" si="4"/>
        <v>125000</v>
      </c>
      <c r="S24" s="241">
        <f t="shared" si="4"/>
        <v>150000</v>
      </c>
    </row>
    <row r="25" spans="2:19" x14ac:dyDescent="0.2">
      <c r="B25" s="438"/>
      <c r="C25" s="425"/>
      <c r="D25" s="439"/>
      <c r="E25" s="250" t="s">
        <v>60</v>
      </c>
      <c r="F25" s="250" t="s">
        <v>61</v>
      </c>
      <c r="G25" s="241">
        <f t="shared" si="2"/>
        <v>0</v>
      </c>
      <c r="H25" s="251">
        <f>'Касс.пл.Внеб.(50300) (2)'!H25+'Касс.пл.Внеб.(50320)'!H25</f>
        <v>0</v>
      </c>
      <c r="I25" s="251">
        <f>'Касс.пл.Внеб.(50300) (2)'!I25+'Касс.пл.Внеб.(50320)'!I25</f>
        <v>0</v>
      </c>
      <c r="J25" s="251">
        <f>'Касс.пл.Внеб.(50300) (2)'!J25+'Касс.пл.Внеб.(50320)'!J25</f>
        <v>0</v>
      </c>
      <c r="K25" s="251">
        <f>'Касс.пл.Внеб.(50300) (2)'!K25+'Касс.пл.Внеб.(50320)'!K25</f>
        <v>0</v>
      </c>
      <c r="L25" s="251">
        <f>'Касс.пл.Внеб.(50300) (2)'!L25+'Касс.пл.Внеб.(50320)'!L25</f>
        <v>0</v>
      </c>
      <c r="M25" s="251">
        <f>'Касс.пл.Внеб.(50300) (2)'!M25+'Касс.пл.Внеб.(50320)'!M25</f>
        <v>0</v>
      </c>
      <c r="N25" s="251">
        <f>'Касс.пл.Внеб.(50300) (2)'!N25+'Касс.пл.Внеб.(50320)'!N25</f>
        <v>0</v>
      </c>
      <c r="O25" s="251">
        <f>'Касс.пл.Внеб.(50300) (2)'!O25+'Касс.пл.Внеб.(50320)'!O25</f>
        <v>0</v>
      </c>
      <c r="P25" s="251">
        <f>'Касс.пл.Внеб.(50300) (2)'!P25+'Касс.пл.Внеб.(50320)'!P25</f>
        <v>0</v>
      </c>
      <c r="Q25" s="251">
        <f>'Касс.пл.Внеб.(50300) (2)'!Q25+'Касс.пл.Внеб.(50320)'!Q25</f>
        <v>0</v>
      </c>
      <c r="R25" s="251">
        <f>'Касс.пл.Внеб.(50300) (2)'!R25+'Касс.пл.Внеб.(50320)'!R25</f>
        <v>0</v>
      </c>
      <c r="S25" s="251">
        <f>'Касс.пл.Внеб.(50300) (2)'!S25+'Касс.пл.Внеб.(50320)'!S25</f>
        <v>0</v>
      </c>
    </row>
    <row r="26" spans="2:19" x14ac:dyDescent="0.2">
      <c r="B26" s="438"/>
      <c r="C26" s="425"/>
      <c r="D26" s="439"/>
      <c r="E26" s="250" t="s">
        <v>62</v>
      </c>
      <c r="F26" s="250" t="s">
        <v>62</v>
      </c>
      <c r="G26" s="241">
        <f t="shared" si="2"/>
        <v>0</v>
      </c>
      <c r="H26" s="251">
        <f>'Касс.пл.Внеб.(50300) (2)'!H26+'Касс.пл.Внеб.(50320)'!H26</f>
        <v>0</v>
      </c>
      <c r="I26" s="251">
        <f>'Касс.пл.Внеб.(50300) (2)'!I26+'Касс.пл.Внеб.(50320)'!I26</f>
        <v>0</v>
      </c>
      <c r="J26" s="251">
        <f>'Касс.пл.Внеб.(50300) (2)'!J26+'Касс.пл.Внеб.(50320)'!J26</f>
        <v>0</v>
      </c>
      <c r="K26" s="251">
        <f>'Касс.пл.Внеб.(50300) (2)'!K26+'Касс.пл.Внеб.(50320)'!K26</f>
        <v>0</v>
      </c>
      <c r="L26" s="251">
        <f>'Касс.пл.Внеб.(50300) (2)'!L26+'Касс.пл.Внеб.(50320)'!L26</f>
        <v>0</v>
      </c>
      <c r="M26" s="251">
        <f>'Касс.пл.Внеб.(50300) (2)'!M26+'Касс.пл.Внеб.(50320)'!M26</f>
        <v>0</v>
      </c>
      <c r="N26" s="251">
        <f>'Касс.пл.Внеб.(50300) (2)'!N26+'Касс.пл.Внеб.(50320)'!N26</f>
        <v>0</v>
      </c>
      <c r="O26" s="251">
        <f>'Касс.пл.Внеб.(50300) (2)'!O26+'Касс.пл.Внеб.(50320)'!O26</f>
        <v>0</v>
      </c>
      <c r="P26" s="251">
        <f>'Касс.пл.Внеб.(50300) (2)'!P26+'Касс.пл.Внеб.(50320)'!P26</f>
        <v>0</v>
      </c>
      <c r="Q26" s="251">
        <f>'Касс.пл.Внеб.(50300) (2)'!Q26+'Касс.пл.Внеб.(50320)'!Q26</f>
        <v>0</v>
      </c>
      <c r="R26" s="251">
        <f>'Касс.пл.Внеб.(50300) (2)'!R26+'Касс.пл.Внеб.(50320)'!R26</f>
        <v>0</v>
      </c>
      <c r="S26" s="251">
        <f>'Касс.пл.Внеб.(50300) (2)'!S26+'Касс.пл.Внеб.(50320)'!S26</f>
        <v>0</v>
      </c>
    </row>
    <row r="27" spans="2:19" x14ac:dyDescent="0.2">
      <c r="B27" s="438"/>
      <c r="C27" s="425"/>
      <c r="D27" s="439"/>
      <c r="E27" s="250" t="s">
        <v>63</v>
      </c>
      <c r="F27" s="250" t="s">
        <v>61</v>
      </c>
      <c r="G27" s="241">
        <f t="shared" si="2"/>
        <v>0</v>
      </c>
      <c r="H27" s="251">
        <f>'Касс.пл.Внеб.(50300) (2)'!H27+'Касс.пл.Внеб.(50320)'!H27</f>
        <v>0</v>
      </c>
      <c r="I27" s="251">
        <f>'Касс.пл.Внеб.(50300) (2)'!I27+'Касс.пл.Внеб.(50320)'!I27</f>
        <v>0</v>
      </c>
      <c r="J27" s="251">
        <f>'Касс.пл.Внеб.(50300) (2)'!J27+'Касс.пл.Внеб.(50320)'!J27</f>
        <v>0</v>
      </c>
      <c r="K27" s="251">
        <f>'Касс.пл.Внеб.(50300) (2)'!K27+'Касс.пл.Внеб.(50320)'!K27</f>
        <v>0</v>
      </c>
      <c r="L27" s="251">
        <f>'Касс.пл.Внеб.(50300) (2)'!L27+'Касс.пл.Внеб.(50320)'!L27</f>
        <v>0</v>
      </c>
      <c r="M27" s="251">
        <f>'Касс.пл.Внеб.(50300) (2)'!M27+'Касс.пл.Внеб.(50320)'!M27</f>
        <v>0</v>
      </c>
      <c r="N27" s="251">
        <f>'Касс.пл.Внеб.(50300) (2)'!N27+'Касс.пл.Внеб.(50320)'!N27</f>
        <v>0</v>
      </c>
      <c r="O27" s="251">
        <f>'Касс.пл.Внеб.(50300) (2)'!O27+'Касс.пл.Внеб.(50320)'!O27</f>
        <v>0</v>
      </c>
      <c r="P27" s="251">
        <f>'Касс.пл.Внеб.(50300) (2)'!P27+'Касс.пл.Внеб.(50320)'!P27</f>
        <v>0</v>
      </c>
      <c r="Q27" s="251">
        <f>'Касс.пл.Внеб.(50300) (2)'!Q27+'Касс.пл.Внеб.(50320)'!Q27</f>
        <v>0</v>
      </c>
      <c r="R27" s="251">
        <f>'Касс.пл.Внеб.(50300) (2)'!R27+'Касс.пл.Внеб.(50320)'!R27</f>
        <v>0</v>
      </c>
      <c r="S27" s="251">
        <f>'Касс.пл.Внеб.(50300) (2)'!S27+'Касс.пл.Внеб.(50320)'!S27</f>
        <v>0</v>
      </c>
    </row>
    <row r="28" spans="2:19" x14ac:dyDescent="0.2">
      <c r="B28" s="438"/>
      <c r="C28" s="425"/>
      <c r="D28" s="439"/>
      <c r="E28" s="250" t="s">
        <v>64</v>
      </c>
      <c r="F28" s="250" t="s">
        <v>65</v>
      </c>
      <c r="G28" s="241">
        <f t="shared" si="2"/>
        <v>1500000</v>
      </c>
      <c r="H28" s="251">
        <f>'Касс.пл.Внеб.(50300) (2)'!H28+'Касс.пл.Внеб.(50320)'!H28</f>
        <v>80000</v>
      </c>
      <c r="I28" s="251">
        <f>'Касс.пл.Внеб.(50300) (2)'!I28+'Касс.пл.Внеб.(50320)'!I28</f>
        <v>80000</v>
      </c>
      <c r="J28" s="251">
        <f>'Касс.пл.Внеб.(50300) (2)'!J28+'Касс.пл.Внеб.(50320)'!J28</f>
        <v>120000</v>
      </c>
      <c r="K28" s="251">
        <f>'Касс.пл.Внеб.(50300) (2)'!K28+'Касс.пл.Внеб.(50320)'!K28</f>
        <v>150000</v>
      </c>
      <c r="L28" s="251">
        <f>'Касс.пл.Внеб.(50300) (2)'!L28+'Касс.пл.Внеб.(50320)'!L28</f>
        <v>120000</v>
      </c>
      <c r="M28" s="251">
        <f>'Касс.пл.Внеб.(50300) (2)'!M28+'Касс.пл.Внеб.(50320)'!M28</f>
        <v>125000</v>
      </c>
      <c r="N28" s="251">
        <f>'Касс.пл.Внеб.(50300) (2)'!N28+'Касс.пл.Внеб.(50320)'!N28</f>
        <v>150000</v>
      </c>
      <c r="O28" s="251">
        <f>'Касс.пл.Внеб.(50300) (2)'!O28+'Касс.пл.Внеб.(50320)'!O28</f>
        <v>125000</v>
      </c>
      <c r="P28" s="251">
        <f>'Касс.пл.Внеб.(50300) (2)'!P28+'Касс.пл.Внеб.(50320)'!P28</f>
        <v>125000</v>
      </c>
      <c r="Q28" s="251">
        <f>'Касс.пл.Внеб.(50300) (2)'!Q28+'Касс.пл.Внеб.(50320)'!Q28</f>
        <v>150000</v>
      </c>
      <c r="R28" s="251">
        <f>'Касс.пл.Внеб.(50300) (2)'!R28+'Касс.пл.Внеб.(50320)'!R28</f>
        <v>125000</v>
      </c>
      <c r="S28" s="251">
        <f>'Касс.пл.Внеб.(50300) (2)'!S28+'Касс.пл.Внеб.(50320)'!S28</f>
        <v>150000</v>
      </c>
    </row>
    <row r="29" spans="2:19" ht="18" customHeight="1" x14ac:dyDescent="0.2">
      <c r="B29" s="438"/>
      <c r="C29" s="425"/>
      <c r="D29" s="439"/>
      <c r="E29" s="227" t="s">
        <v>64</v>
      </c>
      <c r="F29" s="227" t="s">
        <v>66</v>
      </c>
      <c r="G29" s="241">
        <f t="shared" si="2"/>
        <v>0</v>
      </c>
      <c r="H29" s="251">
        <f>'Касс.пл.Внеб.(50300) (2)'!H29+'Касс.пл.Внеб.(50320)'!H29</f>
        <v>0</v>
      </c>
      <c r="I29" s="251">
        <f>'Касс.пл.Внеб.(50300) (2)'!I29+'Касс.пл.Внеб.(50320)'!I29</f>
        <v>0</v>
      </c>
      <c r="J29" s="251">
        <f>'Касс.пл.Внеб.(50300) (2)'!J29+'Касс.пл.Внеб.(50320)'!J29</f>
        <v>0</v>
      </c>
      <c r="K29" s="251">
        <f>'Касс.пл.Внеб.(50300) (2)'!K29+'Касс.пл.Внеб.(50320)'!K29</f>
        <v>0</v>
      </c>
      <c r="L29" s="251">
        <f>'Касс.пл.Внеб.(50300) (2)'!L29+'Касс.пл.Внеб.(50320)'!L29</f>
        <v>0</v>
      </c>
      <c r="M29" s="251">
        <f>'Касс.пл.Внеб.(50300) (2)'!M29+'Касс.пл.Внеб.(50320)'!M29</f>
        <v>0</v>
      </c>
      <c r="N29" s="251">
        <f>'Касс.пл.Внеб.(50300) (2)'!N29+'Касс.пл.Внеб.(50320)'!N29</f>
        <v>0</v>
      </c>
      <c r="O29" s="251">
        <f>'Касс.пл.Внеб.(50300) (2)'!O29+'Касс.пл.Внеб.(50320)'!O29</f>
        <v>0</v>
      </c>
      <c r="P29" s="251">
        <f>'Касс.пл.Внеб.(50300) (2)'!P29+'Касс.пл.Внеб.(50320)'!P29</f>
        <v>0</v>
      </c>
      <c r="Q29" s="251">
        <f>'Касс.пл.Внеб.(50300) (2)'!Q29+'Касс.пл.Внеб.(50320)'!Q29</f>
        <v>0</v>
      </c>
      <c r="R29" s="251">
        <f>'Касс.пл.Внеб.(50300) (2)'!R29+'Касс.пл.Внеб.(50320)'!R29</f>
        <v>0</v>
      </c>
      <c r="S29" s="251">
        <f>'Касс.пл.Внеб.(50300) (2)'!S29+'Касс.пл.Внеб.(50320)'!S29</f>
        <v>0</v>
      </c>
    </row>
    <row r="30" spans="2:19" ht="12.75" customHeight="1" x14ac:dyDescent="0.2">
      <c r="B30" s="438" t="s">
        <v>67</v>
      </c>
      <c r="C30" s="321" t="s">
        <v>68</v>
      </c>
      <c r="D30" s="417" t="s">
        <v>69</v>
      </c>
      <c r="E30" s="249" t="s">
        <v>58</v>
      </c>
      <c r="F30" s="249" t="s">
        <v>58</v>
      </c>
      <c r="G30" s="241">
        <f t="shared" si="2"/>
        <v>20000</v>
      </c>
      <c r="H30" s="241">
        <f t="shared" ref="H30:S30" si="5">H31+H32+H33+H34+H35</f>
        <v>1000</v>
      </c>
      <c r="I30" s="241">
        <f t="shared" si="5"/>
        <v>1000</v>
      </c>
      <c r="J30" s="241">
        <f t="shared" si="5"/>
        <v>2000</v>
      </c>
      <c r="K30" s="241">
        <f t="shared" si="5"/>
        <v>2000</v>
      </c>
      <c r="L30" s="241">
        <f t="shared" si="5"/>
        <v>2000</v>
      </c>
      <c r="M30" s="241">
        <f t="shared" si="5"/>
        <v>2000</v>
      </c>
      <c r="N30" s="241">
        <f t="shared" si="5"/>
        <v>2000</v>
      </c>
      <c r="O30" s="241">
        <f t="shared" si="5"/>
        <v>2500</v>
      </c>
      <c r="P30" s="241">
        <f t="shared" si="5"/>
        <v>2500</v>
      </c>
      <c r="Q30" s="241">
        <f t="shared" si="5"/>
        <v>1000</v>
      </c>
      <c r="R30" s="241">
        <f t="shared" si="5"/>
        <v>1000</v>
      </c>
      <c r="S30" s="241">
        <f t="shared" si="5"/>
        <v>1000</v>
      </c>
    </row>
    <row r="31" spans="2:19" ht="27.6" customHeight="1" x14ac:dyDescent="0.2">
      <c r="B31" s="438"/>
      <c r="C31" s="321"/>
      <c r="D31" s="417"/>
      <c r="E31" s="250" t="s">
        <v>60</v>
      </c>
      <c r="F31" s="250" t="s">
        <v>61</v>
      </c>
      <c r="G31" s="241">
        <f t="shared" si="2"/>
        <v>0</v>
      </c>
      <c r="H31" s="251">
        <f>'Касс.пл.Внеб.(50300) (2)'!H31+'Касс.пл.Внеб.(50320)'!H31</f>
        <v>0</v>
      </c>
      <c r="I31" s="251">
        <f>'Касс.пл.Внеб.(50300) (2)'!I31+'Касс.пл.Внеб.(50320)'!I31</f>
        <v>0</v>
      </c>
      <c r="J31" s="251">
        <f>'Касс.пл.Внеб.(50300) (2)'!J31+'Касс.пл.Внеб.(50320)'!J31</f>
        <v>0</v>
      </c>
      <c r="K31" s="251">
        <f>'Касс.пл.Внеб.(50300) (2)'!K31+'Касс.пл.Внеб.(50320)'!K31</f>
        <v>0</v>
      </c>
      <c r="L31" s="251">
        <f>'Касс.пл.Внеб.(50300) (2)'!L31+'Касс.пл.Внеб.(50320)'!L31</f>
        <v>0</v>
      </c>
      <c r="M31" s="251">
        <f>'Касс.пл.Внеб.(50300) (2)'!M31+'Касс.пл.Внеб.(50320)'!M31</f>
        <v>0</v>
      </c>
      <c r="N31" s="251">
        <f>'Касс.пл.Внеб.(50300) (2)'!N31+'Касс.пл.Внеб.(50320)'!N31</f>
        <v>0</v>
      </c>
      <c r="O31" s="251">
        <f>'Касс.пл.Внеб.(50300) (2)'!O31+'Касс.пл.Внеб.(50320)'!O31</f>
        <v>0</v>
      </c>
      <c r="P31" s="251">
        <f>'Касс.пл.Внеб.(50300) (2)'!P31+'Касс.пл.Внеб.(50320)'!P31</f>
        <v>0</v>
      </c>
      <c r="Q31" s="251">
        <f>'Касс.пл.Внеб.(50300) (2)'!Q31+'Касс.пл.Внеб.(50320)'!Q31</f>
        <v>0</v>
      </c>
      <c r="R31" s="251">
        <f>'Касс.пл.Внеб.(50300) (2)'!R31+'Касс.пл.Внеб.(50320)'!R31</f>
        <v>0</v>
      </c>
      <c r="S31" s="251">
        <f>'Касс.пл.Внеб.(50300) (2)'!S31+'Касс.пл.Внеб.(50320)'!S31</f>
        <v>0</v>
      </c>
    </row>
    <row r="32" spans="2:19" ht="21" customHeight="1" x14ac:dyDescent="0.2">
      <c r="B32" s="438"/>
      <c r="C32" s="321"/>
      <c r="D32" s="417"/>
      <c r="E32" s="250" t="s">
        <v>62</v>
      </c>
      <c r="F32" s="250" t="s">
        <v>62</v>
      </c>
      <c r="G32" s="241">
        <f t="shared" si="2"/>
        <v>0</v>
      </c>
      <c r="H32" s="251">
        <f>'Касс.пл.Внеб.(50300) (2)'!H32+'Касс.пл.Внеб.(50320)'!H32</f>
        <v>0</v>
      </c>
      <c r="I32" s="251">
        <f>'Касс.пл.Внеб.(50300) (2)'!I32+'Касс.пл.Внеб.(50320)'!I32</f>
        <v>0</v>
      </c>
      <c r="J32" s="251">
        <f>'Касс.пл.Внеб.(50300) (2)'!J32+'Касс.пл.Внеб.(50320)'!J32</f>
        <v>0</v>
      </c>
      <c r="K32" s="251">
        <f>'Касс.пл.Внеб.(50300) (2)'!K32+'Касс.пл.Внеб.(50320)'!K32</f>
        <v>0</v>
      </c>
      <c r="L32" s="251">
        <f>'Касс.пл.Внеб.(50300) (2)'!L32+'Касс.пл.Внеб.(50320)'!L32</f>
        <v>0</v>
      </c>
      <c r="M32" s="251">
        <f>'Касс.пл.Внеб.(50300) (2)'!M32+'Касс.пл.Внеб.(50320)'!M32</f>
        <v>0</v>
      </c>
      <c r="N32" s="251">
        <f>'Касс.пл.Внеб.(50300) (2)'!N32+'Касс.пл.Внеб.(50320)'!N32</f>
        <v>0</v>
      </c>
      <c r="O32" s="251">
        <f>'Касс.пл.Внеб.(50300) (2)'!O32+'Касс.пл.Внеб.(50320)'!O32</f>
        <v>0</v>
      </c>
      <c r="P32" s="251">
        <f>'Касс.пл.Внеб.(50300) (2)'!P32+'Касс.пл.Внеб.(50320)'!P32</f>
        <v>0</v>
      </c>
      <c r="Q32" s="251">
        <f>'Касс.пл.Внеб.(50300) (2)'!Q32+'Касс.пл.Внеб.(50320)'!Q32</f>
        <v>0</v>
      </c>
      <c r="R32" s="251">
        <f>'Касс.пл.Внеб.(50300) (2)'!R32+'Касс.пл.Внеб.(50320)'!R32</f>
        <v>0</v>
      </c>
      <c r="S32" s="251">
        <f>'Касс.пл.Внеб.(50300) (2)'!S32+'Касс.пл.Внеб.(50320)'!S32</f>
        <v>0</v>
      </c>
    </row>
    <row r="33" spans="2:19" ht="21" customHeight="1" x14ac:dyDescent="0.2">
      <c r="B33" s="438"/>
      <c r="C33" s="321"/>
      <c r="D33" s="417"/>
      <c r="E33" s="250" t="s">
        <v>63</v>
      </c>
      <c r="F33" s="250" t="s">
        <v>61</v>
      </c>
      <c r="G33" s="241">
        <f t="shared" si="2"/>
        <v>0</v>
      </c>
      <c r="H33" s="251">
        <f>'Касс.пл.Внеб.(50300) (2)'!H33+'Касс.пл.Внеб.(50320)'!H33</f>
        <v>0</v>
      </c>
      <c r="I33" s="251">
        <f>'Касс.пл.Внеб.(50300) (2)'!I33+'Касс.пл.Внеб.(50320)'!I33</f>
        <v>0</v>
      </c>
      <c r="J33" s="251">
        <f>'Касс.пл.Внеб.(50300) (2)'!J33+'Касс.пл.Внеб.(50320)'!J33</f>
        <v>0</v>
      </c>
      <c r="K33" s="251">
        <f>'Касс.пл.Внеб.(50300) (2)'!K33+'Касс.пл.Внеб.(50320)'!K33</f>
        <v>0</v>
      </c>
      <c r="L33" s="251">
        <f>'Касс.пл.Внеб.(50300) (2)'!L33+'Касс.пл.Внеб.(50320)'!L33</f>
        <v>0</v>
      </c>
      <c r="M33" s="251">
        <f>'Касс.пл.Внеб.(50300) (2)'!M33+'Касс.пл.Внеб.(50320)'!M33</f>
        <v>0</v>
      </c>
      <c r="N33" s="251">
        <f>'Касс.пл.Внеб.(50300) (2)'!N33+'Касс.пл.Внеб.(50320)'!N33</f>
        <v>0</v>
      </c>
      <c r="O33" s="251">
        <f>'Касс.пл.Внеб.(50300) (2)'!O33+'Касс.пл.Внеб.(50320)'!O33</f>
        <v>0</v>
      </c>
      <c r="P33" s="251">
        <f>'Касс.пл.Внеб.(50300) (2)'!P33+'Касс.пл.Внеб.(50320)'!P33</f>
        <v>0</v>
      </c>
      <c r="Q33" s="251">
        <f>'Касс.пл.Внеб.(50300) (2)'!Q33+'Касс.пл.Внеб.(50320)'!Q33</f>
        <v>0</v>
      </c>
      <c r="R33" s="251">
        <f>'Касс.пл.Внеб.(50300) (2)'!R33+'Касс.пл.Внеб.(50320)'!R33</f>
        <v>0</v>
      </c>
      <c r="S33" s="251">
        <f>'Касс.пл.Внеб.(50300) (2)'!S33+'Касс.пл.Внеб.(50320)'!S33</f>
        <v>0</v>
      </c>
    </row>
    <row r="34" spans="2:19" ht="21" customHeight="1" x14ac:dyDescent="0.2">
      <c r="B34" s="438"/>
      <c r="C34" s="321"/>
      <c r="D34" s="417"/>
      <c r="E34" s="250" t="s">
        <v>64</v>
      </c>
      <c r="F34" s="250" t="s">
        <v>65</v>
      </c>
      <c r="G34" s="241">
        <f t="shared" si="2"/>
        <v>20000</v>
      </c>
      <c r="H34" s="251">
        <f>'Касс.пл.Внеб.(50300) (2)'!H34+'Касс.пл.Внеб.(50320)'!H34</f>
        <v>1000</v>
      </c>
      <c r="I34" s="251">
        <f>'Касс.пл.Внеб.(50300) (2)'!I34+'Касс.пл.Внеб.(50320)'!I34</f>
        <v>1000</v>
      </c>
      <c r="J34" s="251">
        <f>'Касс.пл.Внеб.(50300) (2)'!J34+'Касс.пл.Внеб.(50320)'!J34</f>
        <v>2000</v>
      </c>
      <c r="K34" s="251">
        <f>'Касс.пл.Внеб.(50300) (2)'!K34+'Касс.пл.Внеб.(50320)'!K34</f>
        <v>2000</v>
      </c>
      <c r="L34" s="251">
        <f>'Касс.пл.Внеб.(50300) (2)'!L34+'Касс.пл.Внеб.(50320)'!L34</f>
        <v>2000</v>
      </c>
      <c r="M34" s="251">
        <f>'Касс.пл.Внеб.(50300) (2)'!M34+'Касс.пл.Внеб.(50320)'!M34</f>
        <v>2000</v>
      </c>
      <c r="N34" s="251">
        <f>'Касс.пл.Внеб.(50300) (2)'!N34+'Касс.пл.Внеб.(50320)'!N34</f>
        <v>2000</v>
      </c>
      <c r="O34" s="251">
        <f>'Касс.пл.Внеб.(50300) (2)'!O34+'Касс.пл.Внеб.(50320)'!O34</f>
        <v>2500</v>
      </c>
      <c r="P34" s="251">
        <f>'Касс.пл.Внеб.(50300) (2)'!P34+'Касс.пл.Внеб.(50320)'!P34</f>
        <v>2500</v>
      </c>
      <c r="Q34" s="251">
        <f>'Касс.пл.Внеб.(50300) (2)'!Q34+'Касс.пл.Внеб.(50320)'!Q34</f>
        <v>1000</v>
      </c>
      <c r="R34" s="251">
        <f>'Касс.пл.Внеб.(50300) (2)'!R34+'Касс.пл.Внеб.(50320)'!R34</f>
        <v>1000</v>
      </c>
      <c r="S34" s="251">
        <f>'Касс.пл.Внеб.(50300) (2)'!S34+'Касс.пл.Внеб.(50320)'!S34</f>
        <v>1000</v>
      </c>
    </row>
    <row r="35" spans="2:19" ht="21" customHeight="1" x14ac:dyDescent="0.2">
      <c r="B35" s="438"/>
      <c r="C35" s="321"/>
      <c r="D35" s="417"/>
      <c r="E35" s="227" t="s">
        <v>64</v>
      </c>
      <c r="F35" s="227" t="s">
        <v>66</v>
      </c>
      <c r="G35" s="241">
        <f t="shared" si="2"/>
        <v>0</v>
      </c>
      <c r="H35" s="251">
        <f>'Касс.пл.Внеб.(50300) (2)'!H35+'Касс.пл.Внеб.(50320)'!H35</f>
        <v>0</v>
      </c>
      <c r="I35" s="251">
        <f>'Касс.пл.Внеб.(50300) (2)'!I35+'Касс.пл.Внеб.(50320)'!I35</f>
        <v>0</v>
      </c>
      <c r="J35" s="251">
        <f>'Касс.пл.Внеб.(50300) (2)'!J35+'Касс.пл.Внеб.(50320)'!J35</f>
        <v>0</v>
      </c>
      <c r="K35" s="251">
        <f>'Касс.пл.Внеб.(50300) (2)'!K35+'Касс.пл.Внеб.(50320)'!K35</f>
        <v>0</v>
      </c>
      <c r="L35" s="251">
        <f>'Касс.пл.Внеб.(50300) (2)'!L35+'Касс.пл.Внеб.(50320)'!L35</f>
        <v>0</v>
      </c>
      <c r="M35" s="251">
        <f>'Касс.пл.Внеб.(50300) (2)'!M35+'Касс.пл.Внеб.(50320)'!M35</f>
        <v>0</v>
      </c>
      <c r="N35" s="251">
        <f>'Касс.пл.Внеб.(50300) (2)'!N35+'Касс.пл.Внеб.(50320)'!N35</f>
        <v>0</v>
      </c>
      <c r="O35" s="251">
        <f>'Касс.пл.Внеб.(50300) (2)'!O35+'Касс.пл.Внеб.(50320)'!O35</f>
        <v>0</v>
      </c>
      <c r="P35" s="251">
        <f>'Касс.пл.Внеб.(50300) (2)'!P35+'Касс.пл.Внеб.(50320)'!P35</f>
        <v>0</v>
      </c>
      <c r="Q35" s="251">
        <f>'Касс.пл.Внеб.(50300) (2)'!Q35+'Касс.пл.Внеб.(50320)'!Q35</f>
        <v>0</v>
      </c>
      <c r="R35" s="251">
        <f>'Касс.пл.Внеб.(50300) (2)'!R35+'Касс.пл.Внеб.(50320)'!R35</f>
        <v>0</v>
      </c>
      <c r="S35" s="251">
        <f>'Касс.пл.Внеб.(50300) (2)'!S35+'Касс.пл.Внеб.(50320)'!S35</f>
        <v>0</v>
      </c>
    </row>
    <row r="36" spans="2:19" ht="16.7" customHeight="1" x14ac:dyDescent="0.2">
      <c r="B36" s="438" t="s">
        <v>70</v>
      </c>
      <c r="C36" s="320">
        <v>213</v>
      </c>
      <c r="D36" s="419">
        <v>119</v>
      </c>
      <c r="E36" s="249" t="s">
        <v>58</v>
      </c>
      <c r="F36" s="249" t="s">
        <v>58</v>
      </c>
      <c r="G36" s="241">
        <f t="shared" si="2"/>
        <v>453000</v>
      </c>
      <c r="H36" s="241">
        <f t="shared" ref="H36:S36" si="6">H37+H38+H39+H40+H41</f>
        <v>24160</v>
      </c>
      <c r="I36" s="241">
        <f t="shared" si="6"/>
        <v>24160</v>
      </c>
      <c r="J36" s="241">
        <f t="shared" si="6"/>
        <v>36240</v>
      </c>
      <c r="K36" s="241">
        <f t="shared" si="6"/>
        <v>45300</v>
      </c>
      <c r="L36" s="241">
        <f t="shared" si="6"/>
        <v>36240</v>
      </c>
      <c r="M36" s="241">
        <f t="shared" si="6"/>
        <v>37750</v>
      </c>
      <c r="N36" s="241">
        <f t="shared" si="6"/>
        <v>45300</v>
      </c>
      <c r="O36" s="241">
        <f t="shared" si="6"/>
        <v>37750</v>
      </c>
      <c r="P36" s="241">
        <f t="shared" si="6"/>
        <v>37750</v>
      </c>
      <c r="Q36" s="241">
        <f t="shared" si="6"/>
        <v>45300</v>
      </c>
      <c r="R36" s="241">
        <f t="shared" si="6"/>
        <v>37750</v>
      </c>
      <c r="S36" s="241">
        <f t="shared" si="6"/>
        <v>45300</v>
      </c>
    </row>
    <row r="37" spans="2:19" ht="21" customHeight="1" x14ac:dyDescent="0.2">
      <c r="B37" s="438"/>
      <c r="C37" s="320"/>
      <c r="D37" s="419"/>
      <c r="E37" s="250" t="s">
        <v>60</v>
      </c>
      <c r="F37" s="250" t="s">
        <v>61</v>
      </c>
      <c r="G37" s="241">
        <f t="shared" si="2"/>
        <v>0</v>
      </c>
      <c r="H37" s="251">
        <f>'Касс.пл.Внеб.(50300) (2)'!H37+'Касс.пл.Внеб.(50320)'!H37</f>
        <v>0</v>
      </c>
      <c r="I37" s="251">
        <f>'Касс.пл.Внеб.(50300) (2)'!I37+'Касс.пл.Внеб.(50320)'!I37</f>
        <v>0</v>
      </c>
      <c r="J37" s="251">
        <f>'Касс.пл.Внеб.(50300) (2)'!J37+'Касс.пл.Внеб.(50320)'!J37</f>
        <v>0</v>
      </c>
      <c r="K37" s="251">
        <f>'Касс.пл.Внеб.(50300) (2)'!K37+'Касс.пл.Внеб.(50320)'!K37</f>
        <v>0</v>
      </c>
      <c r="L37" s="251">
        <f>'Касс.пл.Внеб.(50300) (2)'!L37+'Касс.пл.Внеб.(50320)'!L37</f>
        <v>0</v>
      </c>
      <c r="M37" s="251">
        <f>'Касс.пл.Внеб.(50300) (2)'!M37+'Касс.пл.Внеб.(50320)'!M37</f>
        <v>0</v>
      </c>
      <c r="N37" s="251">
        <f>'Касс.пл.Внеб.(50300) (2)'!N37+'Касс.пл.Внеб.(50320)'!N37</f>
        <v>0</v>
      </c>
      <c r="O37" s="251">
        <f>'Касс.пл.Внеб.(50300) (2)'!O37+'Касс.пл.Внеб.(50320)'!O37</f>
        <v>0</v>
      </c>
      <c r="P37" s="251">
        <f>'Касс.пл.Внеб.(50300) (2)'!P37+'Касс.пл.Внеб.(50320)'!P37</f>
        <v>0</v>
      </c>
      <c r="Q37" s="251">
        <f>'Касс.пл.Внеб.(50300) (2)'!Q37+'Касс.пл.Внеб.(50320)'!Q37</f>
        <v>0</v>
      </c>
      <c r="R37" s="251">
        <f>'Касс.пл.Внеб.(50300) (2)'!R37+'Касс.пл.Внеб.(50320)'!R37</f>
        <v>0</v>
      </c>
      <c r="S37" s="251">
        <f>'Касс.пл.Внеб.(50300) (2)'!S37+'Касс.пл.Внеб.(50320)'!S37</f>
        <v>0</v>
      </c>
    </row>
    <row r="38" spans="2:19" ht="21" customHeight="1" x14ac:dyDescent="0.2">
      <c r="B38" s="438"/>
      <c r="C38" s="320"/>
      <c r="D38" s="419"/>
      <c r="E38" s="250" t="s">
        <v>62</v>
      </c>
      <c r="F38" s="250" t="s">
        <v>62</v>
      </c>
      <c r="G38" s="241">
        <f t="shared" si="2"/>
        <v>0</v>
      </c>
      <c r="H38" s="251">
        <f>'Касс.пл.Внеб.(50300) (2)'!H38+'Касс.пл.Внеб.(50320)'!H38</f>
        <v>0</v>
      </c>
      <c r="I38" s="251">
        <f>'Касс.пл.Внеб.(50300) (2)'!I38+'Касс.пл.Внеб.(50320)'!I38</f>
        <v>0</v>
      </c>
      <c r="J38" s="251">
        <f>'Касс.пл.Внеб.(50300) (2)'!J38+'Касс.пл.Внеб.(50320)'!J38</f>
        <v>0</v>
      </c>
      <c r="K38" s="251">
        <f>'Касс.пл.Внеб.(50300) (2)'!K38+'Касс.пл.Внеб.(50320)'!K38</f>
        <v>0</v>
      </c>
      <c r="L38" s="251">
        <f>'Касс.пл.Внеб.(50300) (2)'!L38+'Касс.пл.Внеб.(50320)'!L38</f>
        <v>0</v>
      </c>
      <c r="M38" s="251">
        <f>'Касс.пл.Внеб.(50300) (2)'!M38+'Касс.пл.Внеб.(50320)'!M38</f>
        <v>0</v>
      </c>
      <c r="N38" s="251">
        <f>'Касс.пл.Внеб.(50300) (2)'!N38+'Касс.пл.Внеб.(50320)'!N38</f>
        <v>0</v>
      </c>
      <c r="O38" s="251">
        <f>'Касс.пл.Внеб.(50300) (2)'!O38+'Касс.пл.Внеб.(50320)'!O38</f>
        <v>0</v>
      </c>
      <c r="P38" s="251">
        <f>'Касс.пл.Внеб.(50300) (2)'!P38+'Касс.пл.Внеб.(50320)'!P38</f>
        <v>0</v>
      </c>
      <c r="Q38" s="251">
        <f>'Касс.пл.Внеб.(50300) (2)'!Q38+'Касс.пл.Внеб.(50320)'!Q38</f>
        <v>0</v>
      </c>
      <c r="R38" s="251">
        <f>'Касс.пл.Внеб.(50300) (2)'!R38+'Касс.пл.Внеб.(50320)'!R38</f>
        <v>0</v>
      </c>
      <c r="S38" s="251">
        <f>'Касс.пл.Внеб.(50300) (2)'!S38+'Касс.пл.Внеб.(50320)'!S38</f>
        <v>0</v>
      </c>
    </row>
    <row r="39" spans="2:19" ht="21" customHeight="1" x14ac:dyDescent="0.2">
      <c r="B39" s="438"/>
      <c r="C39" s="320"/>
      <c r="D39" s="419"/>
      <c r="E39" s="250" t="s">
        <v>63</v>
      </c>
      <c r="F39" s="250" t="s">
        <v>61</v>
      </c>
      <c r="G39" s="241">
        <f t="shared" si="2"/>
        <v>0</v>
      </c>
      <c r="H39" s="251">
        <f>'Касс.пл.Внеб.(50300) (2)'!H39+'Касс.пл.Внеб.(50320)'!H39</f>
        <v>0</v>
      </c>
      <c r="I39" s="251">
        <f>'Касс.пл.Внеб.(50300) (2)'!I39+'Касс.пл.Внеб.(50320)'!I39</f>
        <v>0</v>
      </c>
      <c r="J39" s="251">
        <f>'Касс.пл.Внеб.(50300) (2)'!J39+'Касс.пл.Внеб.(50320)'!J39</f>
        <v>0</v>
      </c>
      <c r="K39" s="251">
        <f>'Касс.пл.Внеб.(50300) (2)'!K39+'Касс.пл.Внеб.(50320)'!K39</f>
        <v>0</v>
      </c>
      <c r="L39" s="251">
        <f>'Касс.пл.Внеб.(50300) (2)'!L39+'Касс.пл.Внеб.(50320)'!L39</f>
        <v>0</v>
      </c>
      <c r="M39" s="251">
        <f>'Касс.пл.Внеб.(50300) (2)'!M39+'Касс.пл.Внеб.(50320)'!M39</f>
        <v>0</v>
      </c>
      <c r="N39" s="251">
        <f>'Касс.пл.Внеб.(50300) (2)'!N39+'Касс.пл.Внеб.(50320)'!N39</f>
        <v>0</v>
      </c>
      <c r="O39" s="251">
        <f>'Касс.пл.Внеб.(50300) (2)'!O39+'Касс.пл.Внеб.(50320)'!O39</f>
        <v>0</v>
      </c>
      <c r="P39" s="251">
        <f>'Касс.пл.Внеб.(50300) (2)'!P39+'Касс.пл.Внеб.(50320)'!P39</f>
        <v>0</v>
      </c>
      <c r="Q39" s="251">
        <f>'Касс.пл.Внеб.(50300) (2)'!Q39+'Касс.пл.Внеб.(50320)'!Q39</f>
        <v>0</v>
      </c>
      <c r="R39" s="251">
        <f>'Касс.пл.Внеб.(50300) (2)'!R39+'Касс.пл.Внеб.(50320)'!R39</f>
        <v>0</v>
      </c>
      <c r="S39" s="251">
        <f>'Касс.пл.Внеб.(50300) (2)'!S39+'Касс.пл.Внеб.(50320)'!S39</f>
        <v>0</v>
      </c>
    </row>
    <row r="40" spans="2:19" ht="21" customHeight="1" x14ac:dyDescent="0.2">
      <c r="B40" s="438"/>
      <c r="C40" s="320"/>
      <c r="D40" s="419"/>
      <c r="E40" s="250" t="s">
        <v>64</v>
      </c>
      <c r="F40" s="250" t="s">
        <v>65</v>
      </c>
      <c r="G40" s="241">
        <f t="shared" si="2"/>
        <v>453000</v>
      </c>
      <c r="H40" s="251">
        <f>'Касс.пл.Внеб.(50300) (2)'!H40+'Касс.пл.Внеб.(50320)'!H40</f>
        <v>24160</v>
      </c>
      <c r="I40" s="251">
        <f>'Касс.пл.Внеб.(50300) (2)'!I40+'Касс.пл.Внеб.(50320)'!I40</f>
        <v>24160</v>
      </c>
      <c r="J40" s="251">
        <f>'Касс.пл.Внеб.(50300) (2)'!J40+'Касс.пл.Внеб.(50320)'!J40</f>
        <v>36240</v>
      </c>
      <c r="K40" s="251">
        <f>'Касс.пл.Внеб.(50300) (2)'!K40+'Касс.пл.Внеб.(50320)'!K40</f>
        <v>45300</v>
      </c>
      <c r="L40" s="251">
        <f>'Касс.пл.Внеб.(50300) (2)'!L40+'Касс.пл.Внеб.(50320)'!L40</f>
        <v>36240</v>
      </c>
      <c r="M40" s="251">
        <f>'Касс.пл.Внеб.(50300) (2)'!M40+'Касс.пл.Внеб.(50320)'!M40</f>
        <v>37750</v>
      </c>
      <c r="N40" s="251">
        <f>'Касс.пл.Внеб.(50300) (2)'!N40+'Касс.пл.Внеб.(50320)'!N40</f>
        <v>45300</v>
      </c>
      <c r="O40" s="251">
        <f>'Касс.пл.Внеб.(50300) (2)'!O40+'Касс.пл.Внеб.(50320)'!O40</f>
        <v>37750</v>
      </c>
      <c r="P40" s="251">
        <f>'Касс.пл.Внеб.(50300) (2)'!P40+'Касс.пл.Внеб.(50320)'!P40</f>
        <v>37750</v>
      </c>
      <c r="Q40" s="251">
        <f>'Касс.пл.Внеб.(50300) (2)'!Q40+'Касс.пл.Внеб.(50320)'!Q40</f>
        <v>45300</v>
      </c>
      <c r="R40" s="251">
        <f>'Касс.пл.Внеб.(50300) (2)'!R40+'Касс.пл.Внеб.(50320)'!R40</f>
        <v>37750</v>
      </c>
      <c r="S40" s="251">
        <f>'Касс.пл.Внеб.(50300) (2)'!S40+'Касс.пл.Внеб.(50320)'!S40</f>
        <v>45300</v>
      </c>
    </row>
    <row r="41" spans="2:19" ht="21" customHeight="1" x14ac:dyDescent="0.2">
      <c r="B41" s="438"/>
      <c r="C41" s="320"/>
      <c r="D41" s="419"/>
      <c r="E41" s="227" t="s">
        <v>64</v>
      </c>
      <c r="F41" s="227" t="s">
        <v>66</v>
      </c>
      <c r="G41" s="241">
        <f t="shared" si="2"/>
        <v>0</v>
      </c>
      <c r="H41" s="251">
        <f>'Касс.пл.Внеб.(50300) (2)'!H41+'Касс.пл.Внеб.(50320)'!H41</f>
        <v>0</v>
      </c>
      <c r="I41" s="251">
        <f>'Касс.пл.Внеб.(50300) (2)'!I41+'Касс.пл.Внеб.(50320)'!I41</f>
        <v>0</v>
      </c>
      <c r="J41" s="251">
        <f>'Касс.пл.Внеб.(50300) (2)'!J41+'Касс.пл.Внеб.(50320)'!J41</f>
        <v>0</v>
      </c>
      <c r="K41" s="251">
        <f>'Касс.пл.Внеб.(50300) (2)'!K41+'Касс.пл.Внеб.(50320)'!K41</f>
        <v>0</v>
      </c>
      <c r="L41" s="251">
        <f>'Касс.пл.Внеб.(50300) (2)'!L41+'Касс.пл.Внеб.(50320)'!L41</f>
        <v>0</v>
      </c>
      <c r="M41" s="251">
        <f>'Касс.пл.Внеб.(50300) (2)'!M41+'Касс.пл.Внеб.(50320)'!M41</f>
        <v>0</v>
      </c>
      <c r="N41" s="251">
        <f>'Касс.пл.Внеб.(50300) (2)'!N41+'Касс.пл.Внеб.(50320)'!N41</f>
        <v>0</v>
      </c>
      <c r="O41" s="251">
        <f>'Касс.пл.Внеб.(50300) (2)'!O41+'Касс.пл.Внеб.(50320)'!O41</f>
        <v>0</v>
      </c>
      <c r="P41" s="251">
        <f>'Касс.пл.Внеб.(50300) (2)'!P41+'Касс.пл.Внеб.(50320)'!P41</f>
        <v>0</v>
      </c>
      <c r="Q41" s="251">
        <f>'Касс.пл.Внеб.(50300) (2)'!Q41+'Касс.пл.Внеб.(50320)'!Q41</f>
        <v>0</v>
      </c>
      <c r="R41" s="251">
        <f>'Касс.пл.Внеб.(50300) (2)'!R41+'Касс.пл.Внеб.(50320)'!R41</f>
        <v>0</v>
      </c>
      <c r="S41" s="251">
        <f>'Касс.пл.Внеб.(50300) (2)'!S41+'Касс.пл.Внеб.(50320)'!S41</f>
        <v>0</v>
      </c>
    </row>
    <row r="42" spans="2:19" ht="32.65" customHeight="1" x14ac:dyDescent="0.2">
      <c r="B42" s="76" t="s">
        <v>71</v>
      </c>
      <c r="C42" s="223" t="s">
        <v>58</v>
      </c>
      <c r="D42" s="224" t="s">
        <v>58</v>
      </c>
      <c r="E42" s="224" t="s">
        <v>58</v>
      </c>
      <c r="F42" s="224" t="s">
        <v>58</v>
      </c>
      <c r="G42" s="241">
        <f t="shared" si="2"/>
        <v>1983000</v>
      </c>
      <c r="H42" s="252">
        <f t="shared" ref="H42:S42" si="7">H23+H140</f>
        <v>109160</v>
      </c>
      <c r="I42" s="252">
        <f t="shared" si="7"/>
        <v>109160</v>
      </c>
      <c r="J42" s="252">
        <f t="shared" si="7"/>
        <v>160240</v>
      </c>
      <c r="K42" s="252">
        <f t="shared" si="7"/>
        <v>197300</v>
      </c>
      <c r="L42" s="252">
        <f t="shared" si="7"/>
        <v>158240</v>
      </c>
      <c r="M42" s="252">
        <f t="shared" si="7"/>
        <v>164750</v>
      </c>
      <c r="N42" s="252">
        <f t="shared" si="7"/>
        <v>197300</v>
      </c>
      <c r="O42" s="252">
        <f t="shared" si="7"/>
        <v>165250</v>
      </c>
      <c r="P42" s="252">
        <f t="shared" si="7"/>
        <v>165250</v>
      </c>
      <c r="Q42" s="252">
        <f t="shared" si="7"/>
        <v>196300</v>
      </c>
      <c r="R42" s="252">
        <f t="shared" si="7"/>
        <v>163750</v>
      </c>
      <c r="S42" s="252">
        <f t="shared" si="7"/>
        <v>196300</v>
      </c>
    </row>
    <row r="43" spans="2:19" ht="21" customHeight="1" x14ac:dyDescent="0.2">
      <c r="B43" s="76" t="s">
        <v>72</v>
      </c>
      <c r="C43" s="223" t="s">
        <v>58</v>
      </c>
      <c r="D43" s="224" t="s">
        <v>58</v>
      </c>
      <c r="E43" s="224" t="s">
        <v>58</v>
      </c>
      <c r="F43" s="224" t="s">
        <v>58</v>
      </c>
      <c r="G43" s="241">
        <f t="shared" si="2"/>
        <v>1817000</v>
      </c>
      <c r="H43" s="252">
        <f t="shared" ref="H43:S43" si="8">H21-H42</f>
        <v>132700</v>
      </c>
      <c r="I43" s="252">
        <f t="shared" si="8"/>
        <v>182700</v>
      </c>
      <c r="J43" s="252">
        <f t="shared" si="8"/>
        <v>185690</v>
      </c>
      <c r="K43" s="252">
        <f t="shared" si="8"/>
        <v>145700</v>
      </c>
      <c r="L43" s="252">
        <f t="shared" si="8"/>
        <v>123700</v>
      </c>
      <c r="M43" s="252">
        <f t="shared" si="8"/>
        <v>149800</v>
      </c>
      <c r="N43" s="252">
        <f t="shared" si="8"/>
        <v>218550</v>
      </c>
      <c r="O43" s="252">
        <f t="shared" si="8"/>
        <v>152110</v>
      </c>
      <c r="P43" s="252">
        <f t="shared" si="8"/>
        <v>150600</v>
      </c>
      <c r="Q43" s="252">
        <f t="shared" si="8"/>
        <v>138950</v>
      </c>
      <c r="R43" s="252">
        <f t="shared" si="8"/>
        <v>94900</v>
      </c>
      <c r="S43" s="252">
        <f t="shared" si="8"/>
        <v>141600</v>
      </c>
    </row>
    <row r="44" spans="2:19" ht="21" customHeight="1" x14ac:dyDescent="0.2">
      <c r="B44" s="246" t="s">
        <v>73</v>
      </c>
      <c r="C44" s="223" t="s">
        <v>268</v>
      </c>
      <c r="D44" s="224" t="s">
        <v>58</v>
      </c>
      <c r="E44" s="224" t="s">
        <v>58</v>
      </c>
      <c r="F44" s="224" t="s">
        <v>58</v>
      </c>
      <c r="G44" s="241">
        <f t="shared" si="2"/>
        <v>347000</v>
      </c>
      <c r="H44" s="247">
        <f t="shared" ref="H44:S44" si="9">H52+H72+H78+H84+H102+H46</f>
        <v>32700</v>
      </c>
      <c r="I44" s="247">
        <f t="shared" si="9"/>
        <v>32700</v>
      </c>
      <c r="J44" s="247">
        <f t="shared" si="9"/>
        <v>32200</v>
      </c>
      <c r="K44" s="247">
        <f t="shared" si="9"/>
        <v>23700</v>
      </c>
      <c r="L44" s="247">
        <f t="shared" si="9"/>
        <v>23700</v>
      </c>
      <c r="M44" s="247">
        <f t="shared" si="9"/>
        <v>23800</v>
      </c>
      <c r="N44" s="247">
        <f t="shared" si="9"/>
        <v>27550</v>
      </c>
      <c r="O44" s="247">
        <f t="shared" si="9"/>
        <v>27600</v>
      </c>
      <c r="P44" s="247">
        <f t="shared" si="9"/>
        <v>27600</v>
      </c>
      <c r="Q44" s="247">
        <f t="shared" si="9"/>
        <v>31950</v>
      </c>
      <c r="R44" s="247">
        <f t="shared" si="9"/>
        <v>31900</v>
      </c>
      <c r="S44" s="247">
        <f t="shared" si="9"/>
        <v>31600</v>
      </c>
    </row>
    <row r="45" spans="2:19" ht="21" customHeight="1" x14ac:dyDescent="0.2">
      <c r="B45" s="248" t="s">
        <v>74</v>
      </c>
      <c r="C45" s="68" t="s">
        <v>58</v>
      </c>
      <c r="D45" s="227" t="s">
        <v>58</v>
      </c>
      <c r="E45" s="227" t="s">
        <v>58</v>
      </c>
      <c r="F45" s="227" t="s">
        <v>58</v>
      </c>
      <c r="G45" s="245" t="s">
        <v>58</v>
      </c>
      <c r="H45" s="227" t="s">
        <v>58</v>
      </c>
      <c r="I45" s="227" t="s">
        <v>58</v>
      </c>
      <c r="J45" s="227" t="s">
        <v>58</v>
      </c>
      <c r="K45" s="68" t="s">
        <v>58</v>
      </c>
      <c r="L45" s="227" t="s">
        <v>58</v>
      </c>
      <c r="M45" s="227" t="s">
        <v>58</v>
      </c>
      <c r="N45" s="227" t="s">
        <v>58</v>
      </c>
      <c r="O45" s="68" t="s">
        <v>58</v>
      </c>
      <c r="P45" s="227" t="s">
        <v>58</v>
      </c>
      <c r="Q45" s="227" t="s">
        <v>58</v>
      </c>
      <c r="R45" s="227" t="s">
        <v>58</v>
      </c>
      <c r="S45" s="227" t="s">
        <v>58</v>
      </c>
    </row>
    <row r="46" spans="2:19" ht="21" customHeight="1" x14ac:dyDescent="0.2">
      <c r="B46" s="438" t="s">
        <v>75</v>
      </c>
      <c r="C46" s="321" t="s">
        <v>269</v>
      </c>
      <c r="D46" s="417" t="s">
        <v>211</v>
      </c>
      <c r="E46" s="249" t="s">
        <v>58</v>
      </c>
      <c r="F46" s="249" t="s">
        <v>58</v>
      </c>
      <c r="G46" s="241">
        <f t="shared" ref="G46:G52" si="10">H46+I46+J46+K46+L46+M46+N46+O46+P46+Q46+R46+S46</f>
        <v>0</v>
      </c>
      <c r="H46" s="241">
        <f t="shared" ref="H46:S46" si="11">H47+H48+H49+H50+H51</f>
        <v>0</v>
      </c>
      <c r="I46" s="241">
        <f t="shared" si="11"/>
        <v>0</v>
      </c>
      <c r="J46" s="241">
        <f t="shared" si="11"/>
        <v>0</v>
      </c>
      <c r="K46" s="241">
        <f t="shared" si="11"/>
        <v>0</v>
      </c>
      <c r="L46" s="241">
        <f t="shared" si="11"/>
        <v>0</v>
      </c>
      <c r="M46" s="241">
        <f t="shared" si="11"/>
        <v>0</v>
      </c>
      <c r="N46" s="241">
        <f t="shared" si="11"/>
        <v>0</v>
      </c>
      <c r="O46" s="241">
        <f t="shared" si="11"/>
        <v>0</v>
      </c>
      <c r="P46" s="241">
        <f t="shared" si="11"/>
        <v>0</v>
      </c>
      <c r="Q46" s="241">
        <f t="shared" si="11"/>
        <v>0</v>
      </c>
      <c r="R46" s="241">
        <f t="shared" si="11"/>
        <v>0</v>
      </c>
      <c r="S46" s="241">
        <f t="shared" si="11"/>
        <v>0</v>
      </c>
    </row>
    <row r="47" spans="2:19" ht="21" customHeight="1" x14ac:dyDescent="0.2">
      <c r="B47" s="438"/>
      <c r="C47" s="321"/>
      <c r="D47" s="417"/>
      <c r="E47" s="250" t="s">
        <v>60</v>
      </c>
      <c r="F47" s="250" t="s">
        <v>61</v>
      </c>
      <c r="G47" s="241">
        <f t="shared" si="10"/>
        <v>0</v>
      </c>
      <c r="H47" s="251">
        <f>'Касс.пл.Внеб.(50300) (2)'!H47+'Касс.пл.Внеб.(50320)'!H47</f>
        <v>0</v>
      </c>
      <c r="I47" s="251">
        <f>'Касс.пл.Внеб.(50300) (2)'!I47+'Касс.пл.Внеб.(50320)'!I47</f>
        <v>0</v>
      </c>
      <c r="J47" s="251">
        <f>'Касс.пл.Внеб.(50300) (2)'!J47+'Касс.пл.Внеб.(50320)'!J47</f>
        <v>0</v>
      </c>
      <c r="K47" s="251">
        <f>'Касс.пл.Внеб.(50300) (2)'!K47+'Касс.пл.Внеб.(50320)'!K47</f>
        <v>0</v>
      </c>
      <c r="L47" s="251">
        <f>'Касс.пл.Внеб.(50300) (2)'!L47+'Касс.пл.Внеб.(50320)'!L47</f>
        <v>0</v>
      </c>
      <c r="M47" s="251">
        <f>'Касс.пл.Внеб.(50300) (2)'!M47+'Касс.пл.Внеб.(50320)'!M47</f>
        <v>0</v>
      </c>
      <c r="N47" s="251">
        <f>'Касс.пл.Внеб.(50300) (2)'!N47+'Касс.пл.Внеб.(50320)'!N47</f>
        <v>0</v>
      </c>
      <c r="O47" s="251">
        <f>'Касс.пл.Внеб.(50300) (2)'!O47+'Касс.пл.Внеб.(50320)'!O47</f>
        <v>0</v>
      </c>
      <c r="P47" s="251">
        <f>'Касс.пл.Внеб.(50300) (2)'!P47+'Касс.пл.Внеб.(50320)'!P47</f>
        <v>0</v>
      </c>
      <c r="Q47" s="251">
        <f>'Касс.пл.Внеб.(50300) (2)'!Q47+'Касс.пл.Внеб.(50320)'!Q47</f>
        <v>0</v>
      </c>
      <c r="R47" s="251">
        <f>'Касс.пл.Внеб.(50300) (2)'!R47+'Касс.пл.Внеб.(50320)'!R47</f>
        <v>0</v>
      </c>
      <c r="S47" s="251">
        <f>'Касс.пл.Внеб.(50300) (2)'!S47+'Касс.пл.Внеб.(50320)'!S47</f>
        <v>0</v>
      </c>
    </row>
    <row r="48" spans="2:19" ht="21" customHeight="1" x14ac:dyDescent="0.2">
      <c r="B48" s="438"/>
      <c r="C48" s="321"/>
      <c r="D48" s="417"/>
      <c r="E48" s="250" t="s">
        <v>62</v>
      </c>
      <c r="F48" s="250" t="s">
        <v>62</v>
      </c>
      <c r="G48" s="241">
        <f t="shared" si="10"/>
        <v>0</v>
      </c>
      <c r="H48" s="251">
        <f>'Касс.пл.Внеб.(50300) (2)'!H48+'Касс.пл.Внеб.(50320)'!H48</f>
        <v>0</v>
      </c>
      <c r="I48" s="251">
        <f>'Касс.пл.Внеб.(50300) (2)'!I48+'Касс.пл.Внеб.(50320)'!I48</f>
        <v>0</v>
      </c>
      <c r="J48" s="251">
        <f>'Касс.пл.Внеб.(50300) (2)'!J48+'Касс.пл.Внеб.(50320)'!J48</f>
        <v>0</v>
      </c>
      <c r="K48" s="251">
        <f>'Касс.пл.Внеб.(50300) (2)'!K48+'Касс.пл.Внеб.(50320)'!K48</f>
        <v>0</v>
      </c>
      <c r="L48" s="251">
        <f>'Касс.пл.Внеб.(50300) (2)'!L48+'Касс.пл.Внеб.(50320)'!L48</f>
        <v>0</v>
      </c>
      <c r="M48" s="251">
        <f>'Касс.пл.Внеб.(50300) (2)'!M48+'Касс.пл.Внеб.(50320)'!M48</f>
        <v>0</v>
      </c>
      <c r="N48" s="251">
        <f>'Касс.пл.Внеб.(50300) (2)'!N48+'Касс.пл.Внеб.(50320)'!N48</f>
        <v>0</v>
      </c>
      <c r="O48" s="251">
        <f>'Касс.пл.Внеб.(50300) (2)'!O48+'Касс.пл.Внеб.(50320)'!O48</f>
        <v>0</v>
      </c>
      <c r="P48" s="251">
        <f>'Касс.пл.Внеб.(50300) (2)'!P48+'Касс.пл.Внеб.(50320)'!P48</f>
        <v>0</v>
      </c>
      <c r="Q48" s="251">
        <f>'Касс.пл.Внеб.(50300) (2)'!Q48+'Касс.пл.Внеб.(50320)'!Q48</f>
        <v>0</v>
      </c>
      <c r="R48" s="251">
        <f>'Касс.пл.Внеб.(50300) (2)'!R48+'Касс.пл.Внеб.(50320)'!R48</f>
        <v>0</v>
      </c>
      <c r="S48" s="251">
        <f>'Касс.пл.Внеб.(50300) (2)'!S48+'Касс.пл.Внеб.(50320)'!S48</f>
        <v>0</v>
      </c>
    </row>
    <row r="49" spans="2:19" ht="14.25" customHeight="1" x14ac:dyDescent="0.2">
      <c r="B49" s="438"/>
      <c r="C49" s="321"/>
      <c r="D49" s="417"/>
      <c r="E49" s="250" t="s">
        <v>63</v>
      </c>
      <c r="F49" s="250" t="s">
        <v>61</v>
      </c>
      <c r="G49" s="241">
        <f t="shared" si="10"/>
        <v>0</v>
      </c>
      <c r="H49" s="251">
        <f>'Касс.пл.Внеб.(50300) (2)'!H49+'Касс.пл.Внеб.(50320)'!H49</f>
        <v>0</v>
      </c>
      <c r="I49" s="251">
        <f>'Касс.пл.Внеб.(50300) (2)'!I49+'Касс.пл.Внеб.(50320)'!I49</f>
        <v>0</v>
      </c>
      <c r="J49" s="251">
        <f>'Касс.пл.Внеб.(50300) (2)'!J49+'Касс.пл.Внеб.(50320)'!J49</f>
        <v>0</v>
      </c>
      <c r="K49" s="251">
        <f>'Касс.пл.Внеб.(50300) (2)'!K49+'Касс.пл.Внеб.(50320)'!K49</f>
        <v>0</v>
      </c>
      <c r="L49" s="251">
        <f>'Касс.пл.Внеб.(50300) (2)'!L49+'Касс.пл.Внеб.(50320)'!L49</f>
        <v>0</v>
      </c>
      <c r="M49" s="251">
        <f>'Касс.пл.Внеб.(50300) (2)'!M49+'Касс.пл.Внеб.(50320)'!M49</f>
        <v>0</v>
      </c>
      <c r="N49" s="251">
        <f>'Касс.пл.Внеб.(50300) (2)'!N49+'Касс.пл.Внеб.(50320)'!N49</f>
        <v>0</v>
      </c>
      <c r="O49" s="251">
        <f>'Касс.пл.Внеб.(50300) (2)'!O49+'Касс.пл.Внеб.(50320)'!O49</f>
        <v>0</v>
      </c>
      <c r="P49" s="251">
        <f>'Касс.пл.Внеб.(50300) (2)'!P49+'Касс.пл.Внеб.(50320)'!P49</f>
        <v>0</v>
      </c>
      <c r="Q49" s="251">
        <f>'Касс.пл.Внеб.(50300) (2)'!Q49+'Касс.пл.Внеб.(50320)'!Q49</f>
        <v>0</v>
      </c>
      <c r="R49" s="251">
        <f>'Касс.пл.Внеб.(50300) (2)'!R49+'Касс.пл.Внеб.(50320)'!R49</f>
        <v>0</v>
      </c>
      <c r="S49" s="251">
        <f>'Касс.пл.Внеб.(50300) (2)'!S49+'Касс.пл.Внеб.(50320)'!S49</f>
        <v>0</v>
      </c>
    </row>
    <row r="50" spans="2:19" ht="21" customHeight="1" x14ac:dyDescent="0.2">
      <c r="B50" s="438"/>
      <c r="C50" s="321"/>
      <c r="D50" s="417"/>
      <c r="E50" s="250" t="s">
        <v>64</v>
      </c>
      <c r="F50" s="250" t="s">
        <v>65</v>
      </c>
      <c r="G50" s="241">
        <f t="shared" si="10"/>
        <v>0</v>
      </c>
      <c r="H50" s="251">
        <f>'Касс.пл.Внеб.(50300) (2)'!H50+'Касс.пл.Внеб.(50320)'!H50</f>
        <v>0</v>
      </c>
      <c r="I50" s="251">
        <f>'Касс.пл.Внеб.(50300) (2)'!I50+'Касс.пл.Внеб.(50320)'!I50</f>
        <v>0</v>
      </c>
      <c r="J50" s="251">
        <f>'Касс.пл.Внеб.(50300) (2)'!J50+'Касс.пл.Внеб.(50320)'!J50</f>
        <v>0</v>
      </c>
      <c r="K50" s="251">
        <f>'Касс.пл.Внеб.(50300) (2)'!K50+'Касс.пл.Внеб.(50320)'!K50</f>
        <v>0</v>
      </c>
      <c r="L50" s="251">
        <f>'Касс.пл.Внеб.(50300) (2)'!L50+'Касс.пл.Внеб.(50320)'!L50</f>
        <v>0</v>
      </c>
      <c r="M50" s="251">
        <f>'Касс.пл.Внеб.(50300) (2)'!M50+'Касс.пл.Внеб.(50320)'!M50</f>
        <v>0</v>
      </c>
      <c r="N50" s="251">
        <f>'Касс.пл.Внеб.(50300) (2)'!N50+'Касс.пл.Внеб.(50320)'!N50</f>
        <v>0</v>
      </c>
      <c r="O50" s="251">
        <f>'Касс.пл.Внеб.(50300) (2)'!O50+'Касс.пл.Внеб.(50320)'!O50</f>
        <v>0</v>
      </c>
      <c r="P50" s="251">
        <f>'Касс.пл.Внеб.(50300) (2)'!P50+'Касс.пл.Внеб.(50320)'!P50</f>
        <v>0</v>
      </c>
      <c r="Q50" s="251">
        <f>'Касс.пл.Внеб.(50300) (2)'!Q50+'Касс.пл.Внеб.(50320)'!Q50</f>
        <v>0</v>
      </c>
      <c r="R50" s="251">
        <f>'Касс.пл.Внеб.(50300) (2)'!R50+'Касс.пл.Внеб.(50320)'!R50</f>
        <v>0</v>
      </c>
      <c r="S50" s="251">
        <f>'Касс.пл.Внеб.(50300) (2)'!S50+'Касс.пл.Внеб.(50320)'!S50</f>
        <v>0</v>
      </c>
    </row>
    <row r="51" spans="2:19" ht="21" customHeight="1" x14ac:dyDescent="0.2">
      <c r="B51" s="438"/>
      <c r="C51" s="321"/>
      <c r="D51" s="417"/>
      <c r="E51" s="227" t="s">
        <v>64</v>
      </c>
      <c r="F51" s="227" t="s">
        <v>66</v>
      </c>
      <c r="G51" s="241">
        <f t="shared" si="10"/>
        <v>0</v>
      </c>
      <c r="H51" s="251">
        <f>'Касс.пл.Внеб.(50300) (2)'!H51+'Касс.пл.Внеб.(50320)'!H51</f>
        <v>0</v>
      </c>
      <c r="I51" s="251">
        <f>'Касс.пл.Внеб.(50300) (2)'!I51+'Касс.пл.Внеб.(50320)'!I51</f>
        <v>0</v>
      </c>
      <c r="J51" s="251">
        <f>'Касс.пл.Внеб.(50300) (2)'!J51+'Касс.пл.Внеб.(50320)'!J51</f>
        <v>0</v>
      </c>
      <c r="K51" s="251">
        <f>'Касс.пл.Внеб.(50300) (2)'!K51+'Касс.пл.Внеб.(50320)'!K51</f>
        <v>0</v>
      </c>
      <c r="L51" s="251">
        <f>'Касс.пл.Внеб.(50300) (2)'!L51+'Касс.пл.Внеб.(50320)'!L51</f>
        <v>0</v>
      </c>
      <c r="M51" s="251">
        <f>'Касс.пл.Внеб.(50300) (2)'!M51+'Касс.пл.Внеб.(50320)'!M51</f>
        <v>0</v>
      </c>
      <c r="N51" s="251">
        <f>'Касс.пл.Внеб.(50300) (2)'!N51+'Касс.пл.Внеб.(50320)'!N51</f>
        <v>0</v>
      </c>
      <c r="O51" s="251">
        <f>'Касс.пл.Внеб.(50300) (2)'!O51+'Касс.пл.Внеб.(50320)'!O51</f>
        <v>0</v>
      </c>
      <c r="P51" s="251">
        <f>'Касс.пл.Внеб.(50300) (2)'!P51+'Касс.пл.Внеб.(50320)'!P51</f>
        <v>0</v>
      </c>
      <c r="Q51" s="251">
        <f>'Касс.пл.Внеб.(50300) (2)'!Q51+'Касс.пл.Внеб.(50320)'!Q51</f>
        <v>0</v>
      </c>
      <c r="R51" s="251">
        <f>'Касс.пл.Внеб.(50300) (2)'!R51+'Касс.пл.Внеб.(50320)'!R51</f>
        <v>0</v>
      </c>
      <c r="S51" s="251">
        <f>'Касс.пл.Внеб.(50300) (2)'!S51+'Касс.пл.Внеб.(50320)'!S51</f>
        <v>0</v>
      </c>
    </row>
    <row r="52" spans="2:19" ht="21" customHeight="1" x14ac:dyDescent="0.2">
      <c r="B52" s="246" t="s">
        <v>76</v>
      </c>
      <c r="C52" s="223" t="s">
        <v>270</v>
      </c>
      <c r="D52" s="224" t="s">
        <v>58</v>
      </c>
      <c r="E52" s="224" t="s">
        <v>58</v>
      </c>
      <c r="F52" s="224" t="s">
        <v>58</v>
      </c>
      <c r="G52" s="241">
        <f t="shared" si="10"/>
        <v>0</v>
      </c>
      <c r="H52" s="253">
        <f t="shared" ref="H52:S52" si="12">H54+H60+H66</f>
        <v>0</v>
      </c>
      <c r="I52" s="253">
        <f t="shared" si="12"/>
        <v>0</v>
      </c>
      <c r="J52" s="253">
        <f t="shared" si="12"/>
        <v>0</v>
      </c>
      <c r="K52" s="253">
        <f t="shared" si="12"/>
        <v>0</v>
      </c>
      <c r="L52" s="253">
        <f t="shared" si="12"/>
        <v>0</v>
      </c>
      <c r="M52" s="253">
        <f t="shared" si="12"/>
        <v>0</v>
      </c>
      <c r="N52" s="253">
        <f t="shared" si="12"/>
        <v>0</v>
      </c>
      <c r="O52" s="253">
        <f t="shared" si="12"/>
        <v>0</v>
      </c>
      <c r="P52" s="253">
        <f t="shared" si="12"/>
        <v>0</v>
      </c>
      <c r="Q52" s="253">
        <f t="shared" si="12"/>
        <v>0</v>
      </c>
      <c r="R52" s="253">
        <f t="shared" si="12"/>
        <v>0</v>
      </c>
      <c r="S52" s="253">
        <f t="shared" si="12"/>
        <v>0</v>
      </c>
    </row>
    <row r="53" spans="2:19" ht="21" customHeight="1" x14ac:dyDescent="0.2">
      <c r="B53" s="248" t="s">
        <v>19</v>
      </c>
      <c r="C53" s="68" t="s">
        <v>58</v>
      </c>
      <c r="D53" s="227" t="s">
        <v>58</v>
      </c>
      <c r="E53" s="227" t="s">
        <v>58</v>
      </c>
      <c r="F53" s="227" t="s">
        <v>58</v>
      </c>
      <c r="G53" s="245" t="s">
        <v>58</v>
      </c>
      <c r="H53" s="227" t="s">
        <v>58</v>
      </c>
      <c r="I53" s="227" t="s">
        <v>58</v>
      </c>
      <c r="J53" s="227" t="s">
        <v>58</v>
      </c>
      <c r="K53" s="68" t="s">
        <v>58</v>
      </c>
      <c r="L53" s="227" t="s">
        <v>58</v>
      </c>
      <c r="M53" s="227" t="s">
        <v>58</v>
      </c>
      <c r="N53" s="227" t="s">
        <v>58</v>
      </c>
      <c r="O53" s="68" t="s">
        <v>58</v>
      </c>
      <c r="P53" s="227" t="s">
        <v>58</v>
      </c>
      <c r="Q53" s="227" t="s">
        <v>58</v>
      </c>
      <c r="R53" s="227" t="s">
        <v>58</v>
      </c>
      <c r="S53" s="227" t="s">
        <v>58</v>
      </c>
    </row>
    <row r="54" spans="2:19" ht="16.5" customHeight="1" x14ac:dyDescent="0.2">
      <c r="B54" s="438" t="s">
        <v>271</v>
      </c>
      <c r="C54" s="321" t="s">
        <v>270</v>
      </c>
      <c r="D54" s="417" t="s">
        <v>69</v>
      </c>
      <c r="E54" s="249" t="s">
        <v>58</v>
      </c>
      <c r="F54" s="249" t="s">
        <v>58</v>
      </c>
      <c r="G54" s="241">
        <f t="shared" ref="G54:G83" si="13">H54+I54+J54+K54+L54+M54+N54+O54+P54+Q54+R54+S54</f>
        <v>0</v>
      </c>
      <c r="H54" s="241">
        <f t="shared" ref="H54:S54" si="14">H55+H56+H57+H58+H59</f>
        <v>0</v>
      </c>
      <c r="I54" s="241">
        <f t="shared" si="14"/>
        <v>0</v>
      </c>
      <c r="J54" s="241">
        <f t="shared" si="14"/>
        <v>0</v>
      </c>
      <c r="K54" s="241">
        <f t="shared" si="14"/>
        <v>0</v>
      </c>
      <c r="L54" s="241">
        <f t="shared" si="14"/>
        <v>0</v>
      </c>
      <c r="M54" s="241">
        <f t="shared" si="14"/>
        <v>0</v>
      </c>
      <c r="N54" s="241">
        <f t="shared" si="14"/>
        <v>0</v>
      </c>
      <c r="O54" s="241">
        <f t="shared" si="14"/>
        <v>0</v>
      </c>
      <c r="P54" s="241">
        <f t="shared" si="14"/>
        <v>0</v>
      </c>
      <c r="Q54" s="241">
        <f t="shared" si="14"/>
        <v>0</v>
      </c>
      <c r="R54" s="241">
        <f t="shared" si="14"/>
        <v>0</v>
      </c>
      <c r="S54" s="241">
        <f t="shared" si="14"/>
        <v>0</v>
      </c>
    </row>
    <row r="55" spans="2:19" ht="21" customHeight="1" x14ac:dyDescent="0.2">
      <c r="B55" s="438"/>
      <c r="C55" s="321"/>
      <c r="D55" s="417"/>
      <c r="E55" s="250" t="s">
        <v>60</v>
      </c>
      <c r="F55" s="250" t="s">
        <v>61</v>
      </c>
      <c r="G55" s="241">
        <f t="shared" si="13"/>
        <v>0</v>
      </c>
      <c r="H55" s="251">
        <f>'Касс.пл.Внеб.(50300) (2)'!H55+'Касс.пл.Внеб.(50320)'!H55</f>
        <v>0</v>
      </c>
      <c r="I55" s="251">
        <f>'Касс.пл.Внеб.(50300) (2)'!I55+'Касс.пл.Внеб.(50320)'!I55</f>
        <v>0</v>
      </c>
      <c r="J55" s="251">
        <f>'Касс.пл.Внеб.(50300) (2)'!J55+'Касс.пл.Внеб.(50320)'!J55</f>
        <v>0</v>
      </c>
      <c r="K55" s="251">
        <f>'Касс.пл.Внеб.(50300) (2)'!K55+'Касс.пл.Внеб.(50320)'!K55</f>
        <v>0</v>
      </c>
      <c r="L55" s="251">
        <f>'Касс.пл.Внеб.(50300) (2)'!L55+'Касс.пл.Внеб.(50320)'!L55</f>
        <v>0</v>
      </c>
      <c r="M55" s="251">
        <f>'Касс.пл.Внеб.(50300) (2)'!M55+'Касс.пл.Внеб.(50320)'!M55</f>
        <v>0</v>
      </c>
      <c r="N55" s="251">
        <f>'Касс.пл.Внеб.(50300) (2)'!N55+'Касс.пл.Внеб.(50320)'!N55</f>
        <v>0</v>
      </c>
      <c r="O55" s="251">
        <f>'Касс.пл.Внеб.(50300) (2)'!O55+'Касс.пл.Внеб.(50320)'!O55</f>
        <v>0</v>
      </c>
      <c r="P55" s="251">
        <f>'Касс.пл.Внеб.(50300) (2)'!P55+'Касс.пл.Внеб.(50320)'!P55</f>
        <v>0</v>
      </c>
      <c r="Q55" s="251">
        <f>'Касс.пл.Внеб.(50300) (2)'!Q55+'Касс.пл.Внеб.(50320)'!Q55</f>
        <v>0</v>
      </c>
      <c r="R55" s="251">
        <f>'Касс.пл.Внеб.(50300) (2)'!R55+'Касс.пл.Внеб.(50320)'!R55</f>
        <v>0</v>
      </c>
      <c r="S55" s="251">
        <f>'Касс.пл.Внеб.(50300) (2)'!S55+'Касс.пл.Внеб.(50320)'!S55</f>
        <v>0</v>
      </c>
    </row>
    <row r="56" spans="2:19" ht="21" customHeight="1" x14ac:dyDescent="0.2">
      <c r="B56" s="438"/>
      <c r="C56" s="321"/>
      <c r="D56" s="417"/>
      <c r="E56" s="250" t="s">
        <v>62</v>
      </c>
      <c r="F56" s="250" t="s">
        <v>62</v>
      </c>
      <c r="G56" s="241">
        <f t="shared" si="13"/>
        <v>0</v>
      </c>
      <c r="H56" s="251">
        <f>'Касс.пл.Внеб.(50300) (2)'!H56+'Касс.пл.Внеб.(50320)'!H56</f>
        <v>0</v>
      </c>
      <c r="I56" s="251">
        <f>'Касс.пл.Внеб.(50300) (2)'!I56+'Касс.пл.Внеб.(50320)'!I56</f>
        <v>0</v>
      </c>
      <c r="J56" s="251">
        <f>'Касс.пл.Внеб.(50300) (2)'!J56+'Касс.пл.Внеб.(50320)'!J56</f>
        <v>0</v>
      </c>
      <c r="K56" s="251">
        <f>'Касс.пл.Внеб.(50300) (2)'!K56+'Касс.пл.Внеб.(50320)'!K56</f>
        <v>0</v>
      </c>
      <c r="L56" s="251">
        <f>'Касс.пл.Внеб.(50300) (2)'!L56+'Касс.пл.Внеб.(50320)'!L56</f>
        <v>0</v>
      </c>
      <c r="M56" s="251">
        <f>'Касс.пл.Внеб.(50300) (2)'!M56+'Касс.пл.Внеб.(50320)'!M56</f>
        <v>0</v>
      </c>
      <c r="N56" s="251">
        <f>'Касс.пл.Внеб.(50300) (2)'!N56+'Касс.пл.Внеб.(50320)'!N56</f>
        <v>0</v>
      </c>
      <c r="O56" s="251">
        <f>'Касс.пл.Внеб.(50300) (2)'!O56+'Касс.пл.Внеб.(50320)'!O56</f>
        <v>0</v>
      </c>
      <c r="P56" s="251">
        <f>'Касс.пл.Внеб.(50300) (2)'!P56+'Касс.пл.Внеб.(50320)'!P56</f>
        <v>0</v>
      </c>
      <c r="Q56" s="251">
        <f>'Касс.пл.Внеб.(50300) (2)'!Q56+'Касс.пл.Внеб.(50320)'!Q56</f>
        <v>0</v>
      </c>
      <c r="R56" s="251">
        <f>'Касс.пл.Внеб.(50300) (2)'!R56+'Касс.пл.Внеб.(50320)'!R56</f>
        <v>0</v>
      </c>
      <c r="S56" s="251">
        <f>'Касс.пл.Внеб.(50300) (2)'!S56+'Касс.пл.Внеб.(50320)'!S56</f>
        <v>0</v>
      </c>
    </row>
    <row r="57" spans="2:19" ht="38.450000000000003" customHeight="1" x14ac:dyDescent="0.2">
      <c r="B57" s="438"/>
      <c r="C57" s="321"/>
      <c r="D57" s="417"/>
      <c r="E57" s="250" t="s">
        <v>63</v>
      </c>
      <c r="F57" s="250" t="s">
        <v>61</v>
      </c>
      <c r="G57" s="241">
        <f t="shared" si="13"/>
        <v>0</v>
      </c>
      <c r="H57" s="251">
        <f>'Касс.пл.Внеб.(50300) (2)'!H57+'Касс.пл.Внеб.(50320)'!H57</f>
        <v>0</v>
      </c>
      <c r="I57" s="251">
        <f>'Касс.пл.Внеб.(50300) (2)'!I57+'Касс.пл.Внеб.(50320)'!I57</f>
        <v>0</v>
      </c>
      <c r="J57" s="251">
        <f>'Касс.пл.Внеб.(50300) (2)'!J57+'Касс.пл.Внеб.(50320)'!J57</f>
        <v>0</v>
      </c>
      <c r="K57" s="251">
        <f>'Касс.пл.Внеб.(50300) (2)'!K57+'Касс.пл.Внеб.(50320)'!K57</f>
        <v>0</v>
      </c>
      <c r="L57" s="251">
        <f>'Касс.пл.Внеб.(50300) (2)'!L57+'Касс.пл.Внеб.(50320)'!L57</f>
        <v>0</v>
      </c>
      <c r="M57" s="251">
        <f>'Касс.пл.Внеб.(50300) (2)'!M57+'Касс.пл.Внеб.(50320)'!M57</f>
        <v>0</v>
      </c>
      <c r="N57" s="251">
        <f>'Касс.пл.Внеб.(50300) (2)'!N57+'Касс.пл.Внеб.(50320)'!N57</f>
        <v>0</v>
      </c>
      <c r="O57" s="251">
        <f>'Касс.пл.Внеб.(50300) (2)'!O57+'Касс.пл.Внеб.(50320)'!O57</f>
        <v>0</v>
      </c>
      <c r="P57" s="251">
        <f>'Касс.пл.Внеб.(50300) (2)'!P57+'Касс.пл.Внеб.(50320)'!P57</f>
        <v>0</v>
      </c>
      <c r="Q57" s="251">
        <f>'Касс.пл.Внеб.(50300) (2)'!Q57+'Касс.пл.Внеб.(50320)'!Q57</f>
        <v>0</v>
      </c>
      <c r="R57" s="251">
        <f>'Касс.пл.Внеб.(50300) (2)'!R57+'Касс.пл.Внеб.(50320)'!R57</f>
        <v>0</v>
      </c>
      <c r="S57" s="251">
        <f>'Касс.пл.Внеб.(50300) (2)'!S57+'Касс.пл.Внеб.(50320)'!S57</f>
        <v>0</v>
      </c>
    </row>
    <row r="58" spans="2:19" ht="15.75" customHeight="1" x14ac:dyDescent="0.2">
      <c r="B58" s="438"/>
      <c r="C58" s="321"/>
      <c r="D58" s="417"/>
      <c r="E58" s="250" t="s">
        <v>64</v>
      </c>
      <c r="F58" s="250" t="s">
        <v>65</v>
      </c>
      <c r="G58" s="241">
        <f t="shared" si="13"/>
        <v>0</v>
      </c>
      <c r="H58" s="251">
        <f>'Касс.пл.Внеб.(50300) (2)'!H58+'Касс.пл.Внеб.(50320)'!H58</f>
        <v>0</v>
      </c>
      <c r="I58" s="251">
        <f>'Касс.пл.Внеб.(50300) (2)'!I58+'Касс.пл.Внеб.(50320)'!I58</f>
        <v>0</v>
      </c>
      <c r="J58" s="251">
        <f>'Касс.пл.Внеб.(50300) (2)'!J58+'Касс.пл.Внеб.(50320)'!J58</f>
        <v>0</v>
      </c>
      <c r="K58" s="251">
        <f>'Касс.пл.Внеб.(50300) (2)'!K58+'Касс.пл.Внеб.(50320)'!K58</f>
        <v>0</v>
      </c>
      <c r="L58" s="251">
        <f>'Касс.пл.Внеб.(50300) (2)'!L58+'Касс.пл.Внеб.(50320)'!L58</f>
        <v>0</v>
      </c>
      <c r="M58" s="251">
        <f>'Касс.пл.Внеб.(50300) (2)'!M58+'Касс.пл.Внеб.(50320)'!M58</f>
        <v>0</v>
      </c>
      <c r="N58" s="251">
        <f>'Касс.пл.Внеб.(50300) (2)'!N58+'Касс.пл.Внеб.(50320)'!N58</f>
        <v>0</v>
      </c>
      <c r="O58" s="251">
        <f>'Касс.пл.Внеб.(50300) (2)'!O58+'Касс.пл.Внеб.(50320)'!O58</f>
        <v>0</v>
      </c>
      <c r="P58" s="251">
        <f>'Касс.пл.Внеб.(50300) (2)'!P58+'Касс.пл.Внеб.(50320)'!P58</f>
        <v>0</v>
      </c>
      <c r="Q58" s="251">
        <f>'Касс.пл.Внеб.(50300) (2)'!Q58+'Касс.пл.Внеб.(50320)'!Q58</f>
        <v>0</v>
      </c>
      <c r="R58" s="251">
        <f>'Касс.пл.Внеб.(50300) (2)'!R58+'Касс.пл.Внеб.(50320)'!R58</f>
        <v>0</v>
      </c>
      <c r="S58" s="251">
        <f>'Касс.пл.Внеб.(50300) (2)'!S58+'Касс.пл.Внеб.(50320)'!S58</f>
        <v>0</v>
      </c>
    </row>
    <row r="59" spans="2:19" ht="32.25" customHeight="1" x14ac:dyDescent="0.2">
      <c r="B59" s="438"/>
      <c r="C59" s="321"/>
      <c r="D59" s="417"/>
      <c r="E59" s="227" t="s">
        <v>64</v>
      </c>
      <c r="F59" s="227" t="s">
        <v>66</v>
      </c>
      <c r="G59" s="241">
        <f t="shared" si="13"/>
        <v>0</v>
      </c>
      <c r="H59" s="251">
        <f>'Касс.пл.Внеб.(50300) (2)'!H59+'Касс.пл.Внеб.(50320)'!H59</f>
        <v>0</v>
      </c>
      <c r="I59" s="251">
        <f>'Касс.пл.Внеб.(50300) (2)'!I59+'Касс.пл.Внеб.(50320)'!I59</f>
        <v>0</v>
      </c>
      <c r="J59" s="251">
        <f>'Касс.пл.Внеб.(50300) (2)'!J59+'Касс.пл.Внеб.(50320)'!J59</f>
        <v>0</v>
      </c>
      <c r="K59" s="251">
        <f>'Касс.пл.Внеб.(50300) (2)'!K59+'Касс.пл.Внеб.(50320)'!K59</f>
        <v>0</v>
      </c>
      <c r="L59" s="251">
        <f>'Касс.пл.Внеб.(50300) (2)'!L59+'Касс.пл.Внеб.(50320)'!L59</f>
        <v>0</v>
      </c>
      <c r="M59" s="251">
        <f>'Касс.пл.Внеб.(50300) (2)'!M59+'Касс.пл.Внеб.(50320)'!M59</f>
        <v>0</v>
      </c>
      <c r="N59" s="251">
        <f>'Касс.пл.Внеб.(50300) (2)'!N59+'Касс.пл.Внеб.(50320)'!N59</f>
        <v>0</v>
      </c>
      <c r="O59" s="251">
        <f>'Касс.пл.Внеб.(50300) (2)'!O59+'Касс.пл.Внеб.(50320)'!O59</f>
        <v>0</v>
      </c>
      <c r="P59" s="251">
        <f>'Касс.пл.Внеб.(50300) (2)'!P59+'Касс.пл.Внеб.(50320)'!P59</f>
        <v>0</v>
      </c>
      <c r="Q59" s="251">
        <f>'Касс.пл.Внеб.(50300) (2)'!Q59+'Касс.пл.Внеб.(50320)'!Q59</f>
        <v>0</v>
      </c>
      <c r="R59" s="251">
        <f>'Касс.пл.Внеб.(50300) (2)'!R59+'Касс.пл.Внеб.(50320)'!R59</f>
        <v>0</v>
      </c>
      <c r="S59" s="251">
        <f>'Касс.пл.Внеб.(50300) (2)'!S59+'Касс.пл.Внеб.(50320)'!S59</f>
        <v>0</v>
      </c>
    </row>
    <row r="60" spans="2:19" ht="21" customHeight="1" x14ac:dyDescent="0.2">
      <c r="B60" s="438"/>
      <c r="C60" s="321"/>
      <c r="D60" s="417" t="s">
        <v>211</v>
      </c>
      <c r="E60" s="249" t="s">
        <v>58</v>
      </c>
      <c r="F60" s="249" t="s">
        <v>58</v>
      </c>
      <c r="G60" s="241">
        <f t="shared" si="13"/>
        <v>0</v>
      </c>
      <c r="H60" s="241">
        <f t="shared" ref="H60:S60" si="15">H61+H62+H63+H64+H65</f>
        <v>0</v>
      </c>
      <c r="I60" s="241">
        <f t="shared" si="15"/>
        <v>0</v>
      </c>
      <c r="J60" s="241">
        <f t="shared" si="15"/>
        <v>0</v>
      </c>
      <c r="K60" s="241">
        <f t="shared" si="15"/>
        <v>0</v>
      </c>
      <c r="L60" s="241">
        <f t="shared" si="15"/>
        <v>0</v>
      </c>
      <c r="M60" s="241">
        <f t="shared" si="15"/>
        <v>0</v>
      </c>
      <c r="N60" s="241">
        <f t="shared" si="15"/>
        <v>0</v>
      </c>
      <c r="O60" s="241">
        <f t="shared" si="15"/>
        <v>0</v>
      </c>
      <c r="P60" s="241">
        <f t="shared" si="15"/>
        <v>0</v>
      </c>
      <c r="Q60" s="241">
        <f t="shared" si="15"/>
        <v>0</v>
      </c>
      <c r="R60" s="241">
        <f t="shared" si="15"/>
        <v>0</v>
      </c>
      <c r="S60" s="241">
        <f t="shared" si="15"/>
        <v>0</v>
      </c>
    </row>
    <row r="61" spans="2:19" ht="13.5" customHeight="1" x14ac:dyDescent="0.2">
      <c r="B61" s="438"/>
      <c r="C61" s="321"/>
      <c r="D61" s="417"/>
      <c r="E61" s="250" t="s">
        <v>60</v>
      </c>
      <c r="F61" s="250" t="s">
        <v>61</v>
      </c>
      <c r="G61" s="241">
        <f t="shared" si="13"/>
        <v>0</v>
      </c>
      <c r="H61" s="251">
        <f>'Касс.пл.Внеб.(50300) (2)'!H61+'Касс.пл.Внеб.(50320)'!H61</f>
        <v>0</v>
      </c>
      <c r="I61" s="251">
        <f>'Касс.пл.Внеб.(50300) (2)'!I61+'Касс.пл.Внеб.(50320)'!I61</f>
        <v>0</v>
      </c>
      <c r="J61" s="251">
        <f>'Касс.пл.Внеб.(50300) (2)'!J61+'Касс.пл.Внеб.(50320)'!J61</f>
        <v>0</v>
      </c>
      <c r="K61" s="251">
        <f>'Касс.пл.Внеб.(50300) (2)'!K61+'Касс.пл.Внеб.(50320)'!K61</f>
        <v>0</v>
      </c>
      <c r="L61" s="251">
        <f>'Касс.пл.Внеб.(50300) (2)'!L61+'Касс.пл.Внеб.(50320)'!L61</f>
        <v>0</v>
      </c>
      <c r="M61" s="251">
        <f>'Касс.пл.Внеб.(50300) (2)'!M61+'Касс.пл.Внеб.(50320)'!M61</f>
        <v>0</v>
      </c>
      <c r="N61" s="251">
        <f>'Касс.пл.Внеб.(50300) (2)'!N61+'Касс.пл.Внеб.(50320)'!N61</f>
        <v>0</v>
      </c>
      <c r="O61" s="251">
        <f>'Касс.пл.Внеб.(50300) (2)'!O61+'Касс.пл.Внеб.(50320)'!O61</f>
        <v>0</v>
      </c>
      <c r="P61" s="251">
        <f>'Касс.пл.Внеб.(50300) (2)'!P61+'Касс.пл.Внеб.(50320)'!P61</f>
        <v>0</v>
      </c>
      <c r="Q61" s="251">
        <f>'Касс.пл.Внеб.(50300) (2)'!Q61+'Касс.пл.Внеб.(50320)'!Q61</f>
        <v>0</v>
      </c>
      <c r="R61" s="251">
        <f>'Касс.пл.Внеб.(50300) (2)'!R61+'Касс.пл.Внеб.(50320)'!R61</f>
        <v>0</v>
      </c>
      <c r="S61" s="251">
        <f>'Касс.пл.Внеб.(50300) (2)'!S61+'Касс.пл.Внеб.(50320)'!S61</f>
        <v>0</v>
      </c>
    </row>
    <row r="62" spans="2:19" ht="21" customHeight="1" x14ac:dyDescent="0.2">
      <c r="B62" s="438"/>
      <c r="C62" s="321"/>
      <c r="D62" s="417"/>
      <c r="E62" s="250" t="s">
        <v>62</v>
      </c>
      <c r="F62" s="250" t="s">
        <v>62</v>
      </c>
      <c r="G62" s="241">
        <f t="shared" si="13"/>
        <v>0</v>
      </c>
      <c r="H62" s="251">
        <f>'Касс.пл.Внеб.(50300) (2)'!H62+'Касс.пл.Внеб.(50320)'!H62</f>
        <v>0</v>
      </c>
      <c r="I62" s="251">
        <f>'Касс.пл.Внеб.(50300) (2)'!I62+'Касс.пл.Внеб.(50320)'!I62</f>
        <v>0</v>
      </c>
      <c r="J62" s="251">
        <f>'Касс.пл.Внеб.(50300) (2)'!J62+'Касс.пл.Внеб.(50320)'!J62</f>
        <v>0</v>
      </c>
      <c r="K62" s="251">
        <f>'Касс.пл.Внеб.(50300) (2)'!K62+'Касс.пл.Внеб.(50320)'!K62</f>
        <v>0</v>
      </c>
      <c r="L62" s="251">
        <f>'Касс.пл.Внеб.(50300) (2)'!L62+'Касс.пл.Внеб.(50320)'!L62</f>
        <v>0</v>
      </c>
      <c r="M62" s="251">
        <f>'Касс.пл.Внеб.(50300) (2)'!M62+'Касс.пл.Внеб.(50320)'!M62</f>
        <v>0</v>
      </c>
      <c r="N62" s="251">
        <f>'Касс.пл.Внеб.(50300) (2)'!N62+'Касс.пл.Внеб.(50320)'!N62</f>
        <v>0</v>
      </c>
      <c r="O62" s="251">
        <f>'Касс.пл.Внеб.(50300) (2)'!O62+'Касс.пл.Внеб.(50320)'!O62</f>
        <v>0</v>
      </c>
      <c r="P62" s="251">
        <f>'Касс.пл.Внеб.(50300) (2)'!P62+'Касс.пл.Внеб.(50320)'!P62</f>
        <v>0</v>
      </c>
      <c r="Q62" s="251">
        <f>'Касс.пл.Внеб.(50300) (2)'!Q62+'Касс.пл.Внеб.(50320)'!Q62</f>
        <v>0</v>
      </c>
      <c r="R62" s="251">
        <f>'Касс.пл.Внеб.(50300) (2)'!R62+'Касс.пл.Внеб.(50320)'!R62</f>
        <v>0</v>
      </c>
      <c r="S62" s="251">
        <f>'Касс.пл.Внеб.(50300) (2)'!S62+'Касс.пл.Внеб.(50320)'!S62</f>
        <v>0</v>
      </c>
    </row>
    <row r="63" spans="2:19" ht="28.5" customHeight="1" x14ac:dyDescent="0.2">
      <c r="B63" s="438"/>
      <c r="C63" s="321"/>
      <c r="D63" s="417"/>
      <c r="E63" s="250" t="s">
        <v>63</v>
      </c>
      <c r="F63" s="250" t="s">
        <v>61</v>
      </c>
      <c r="G63" s="241">
        <f t="shared" si="13"/>
        <v>0</v>
      </c>
      <c r="H63" s="251">
        <f>'Касс.пл.Внеб.(50300) (2)'!H63+'Касс.пл.Внеб.(50320)'!H63</f>
        <v>0</v>
      </c>
      <c r="I63" s="251">
        <f>'Касс.пл.Внеб.(50300) (2)'!I63+'Касс.пл.Внеб.(50320)'!I63</f>
        <v>0</v>
      </c>
      <c r="J63" s="251">
        <f>'Касс.пл.Внеб.(50300) (2)'!J63+'Касс.пл.Внеб.(50320)'!J63</f>
        <v>0</v>
      </c>
      <c r="K63" s="251">
        <f>'Касс.пл.Внеб.(50300) (2)'!K63+'Касс.пл.Внеб.(50320)'!K63</f>
        <v>0</v>
      </c>
      <c r="L63" s="251">
        <f>'Касс.пл.Внеб.(50300) (2)'!L63+'Касс.пл.Внеб.(50320)'!L63</f>
        <v>0</v>
      </c>
      <c r="M63" s="251">
        <f>'Касс.пл.Внеб.(50300) (2)'!M63+'Касс.пл.Внеб.(50320)'!M63</f>
        <v>0</v>
      </c>
      <c r="N63" s="251">
        <f>'Касс.пл.Внеб.(50300) (2)'!N63+'Касс.пл.Внеб.(50320)'!N63</f>
        <v>0</v>
      </c>
      <c r="O63" s="251">
        <f>'Касс.пл.Внеб.(50300) (2)'!O63+'Касс.пл.Внеб.(50320)'!O63</f>
        <v>0</v>
      </c>
      <c r="P63" s="251">
        <f>'Касс.пл.Внеб.(50300) (2)'!P63+'Касс.пл.Внеб.(50320)'!P63</f>
        <v>0</v>
      </c>
      <c r="Q63" s="251">
        <f>'Касс.пл.Внеб.(50300) (2)'!Q63+'Касс.пл.Внеб.(50320)'!Q63</f>
        <v>0</v>
      </c>
      <c r="R63" s="251">
        <f>'Касс.пл.Внеб.(50300) (2)'!R63+'Касс.пл.Внеб.(50320)'!R63</f>
        <v>0</v>
      </c>
      <c r="S63" s="251">
        <f>'Касс.пл.Внеб.(50300) (2)'!S63+'Касс.пл.Внеб.(50320)'!S63</f>
        <v>0</v>
      </c>
    </row>
    <row r="64" spans="2:19" ht="21" customHeight="1" x14ac:dyDescent="0.2">
      <c r="B64" s="438"/>
      <c r="C64" s="321"/>
      <c r="D64" s="417"/>
      <c r="E64" s="250" t="s">
        <v>64</v>
      </c>
      <c r="F64" s="250" t="s">
        <v>65</v>
      </c>
      <c r="G64" s="241">
        <f t="shared" si="13"/>
        <v>0</v>
      </c>
      <c r="H64" s="251">
        <f>'Касс.пл.Внеб.(50300) (2)'!H64+'Касс.пл.Внеб.(50320)'!H64</f>
        <v>0</v>
      </c>
      <c r="I64" s="251">
        <f>'Касс.пл.Внеб.(50300) (2)'!I64+'Касс.пл.Внеб.(50320)'!I64</f>
        <v>0</v>
      </c>
      <c r="J64" s="251">
        <f>'Касс.пл.Внеб.(50300) (2)'!J64+'Касс.пл.Внеб.(50320)'!J64</f>
        <v>0</v>
      </c>
      <c r="K64" s="251">
        <f>'Касс.пл.Внеб.(50300) (2)'!K64+'Касс.пл.Внеб.(50320)'!K64</f>
        <v>0</v>
      </c>
      <c r="L64" s="251">
        <f>'Касс.пл.Внеб.(50300) (2)'!L64+'Касс.пл.Внеб.(50320)'!L64</f>
        <v>0</v>
      </c>
      <c r="M64" s="251">
        <f>'Касс.пл.Внеб.(50300) (2)'!M64+'Касс.пл.Внеб.(50320)'!M64</f>
        <v>0</v>
      </c>
      <c r="N64" s="251">
        <f>'Касс.пл.Внеб.(50300) (2)'!N64+'Касс.пл.Внеб.(50320)'!N64</f>
        <v>0</v>
      </c>
      <c r="O64" s="251">
        <f>'Касс.пл.Внеб.(50300) (2)'!O64+'Касс.пл.Внеб.(50320)'!O64</f>
        <v>0</v>
      </c>
      <c r="P64" s="251">
        <f>'Касс.пл.Внеб.(50300) (2)'!P64+'Касс.пл.Внеб.(50320)'!P64</f>
        <v>0</v>
      </c>
      <c r="Q64" s="251">
        <f>'Касс.пл.Внеб.(50300) (2)'!Q64+'Касс.пл.Внеб.(50320)'!Q64</f>
        <v>0</v>
      </c>
      <c r="R64" s="251">
        <f>'Касс.пл.Внеб.(50300) (2)'!R64+'Касс.пл.Внеб.(50320)'!R64</f>
        <v>0</v>
      </c>
      <c r="S64" s="251">
        <f>'Касс.пл.Внеб.(50300) (2)'!S64+'Касс.пл.Внеб.(50320)'!S64</f>
        <v>0</v>
      </c>
    </row>
    <row r="65" spans="2:19" ht="21" customHeight="1" x14ac:dyDescent="0.2">
      <c r="B65" s="438"/>
      <c r="C65" s="321"/>
      <c r="D65" s="417"/>
      <c r="E65" s="227" t="s">
        <v>64</v>
      </c>
      <c r="F65" s="227" t="s">
        <v>66</v>
      </c>
      <c r="G65" s="241">
        <f t="shared" si="13"/>
        <v>0</v>
      </c>
      <c r="H65" s="251">
        <f>'Касс.пл.Внеб.(50300) (2)'!H65+'Касс.пл.Внеб.(50320)'!H65</f>
        <v>0</v>
      </c>
      <c r="I65" s="251">
        <f>'Касс.пл.Внеб.(50300) (2)'!I65+'Касс.пл.Внеб.(50320)'!I65</f>
        <v>0</v>
      </c>
      <c r="J65" s="251">
        <f>'Касс.пл.Внеб.(50300) (2)'!J65+'Касс.пл.Внеб.(50320)'!J65</f>
        <v>0</v>
      </c>
      <c r="K65" s="251">
        <f>'Касс.пл.Внеб.(50300) (2)'!K65+'Касс.пл.Внеб.(50320)'!K65</f>
        <v>0</v>
      </c>
      <c r="L65" s="251">
        <f>'Касс.пл.Внеб.(50300) (2)'!L65+'Касс.пл.Внеб.(50320)'!L65</f>
        <v>0</v>
      </c>
      <c r="M65" s="251">
        <f>'Касс.пл.Внеб.(50300) (2)'!M65+'Касс.пл.Внеб.(50320)'!M65</f>
        <v>0</v>
      </c>
      <c r="N65" s="251">
        <f>'Касс.пл.Внеб.(50300) (2)'!N65+'Касс.пл.Внеб.(50320)'!N65</f>
        <v>0</v>
      </c>
      <c r="O65" s="251">
        <f>'Касс.пл.Внеб.(50300) (2)'!O65+'Касс.пл.Внеб.(50320)'!O65</f>
        <v>0</v>
      </c>
      <c r="P65" s="251">
        <f>'Касс.пл.Внеб.(50300) (2)'!P65+'Касс.пл.Внеб.(50320)'!P65</f>
        <v>0</v>
      </c>
      <c r="Q65" s="251">
        <f>'Касс.пл.Внеб.(50300) (2)'!Q65+'Касс.пл.Внеб.(50320)'!Q65</f>
        <v>0</v>
      </c>
      <c r="R65" s="251">
        <f>'Касс.пл.Внеб.(50300) (2)'!R65+'Касс.пл.Внеб.(50320)'!R65</f>
        <v>0</v>
      </c>
      <c r="S65" s="251">
        <f>'Касс.пл.Внеб.(50300) (2)'!S65+'Касс.пл.Внеб.(50320)'!S65</f>
        <v>0</v>
      </c>
    </row>
    <row r="66" spans="2:19" ht="21" customHeight="1" x14ac:dyDescent="0.2">
      <c r="B66" s="438"/>
      <c r="C66" s="321"/>
      <c r="D66" s="417" t="s">
        <v>214</v>
      </c>
      <c r="E66" s="249" t="s">
        <v>58</v>
      </c>
      <c r="F66" s="249" t="s">
        <v>58</v>
      </c>
      <c r="G66" s="241">
        <f t="shared" si="13"/>
        <v>0</v>
      </c>
      <c r="H66" s="241">
        <f t="shared" ref="H66:S66" si="16">H67+H68+H69+H70+H71</f>
        <v>0</v>
      </c>
      <c r="I66" s="241">
        <f t="shared" si="16"/>
        <v>0</v>
      </c>
      <c r="J66" s="241">
        <f t="shared" si="16"/>
        <v>0</v>
      </c>
      <c r="K66" s="241">
        <f t="shared" si="16"/>
        <v>0</v>
      </c>
      <c r="L66" s="241">
        <f t="shared" si="16"/>
        <v>0</v>
      </c>
      <c r="M66" s="241">
        <f t="shared" si="16"/>
        <v>0</v>
      </c>
      <c r="N66" s="241">
        <f t="shared" si="16"/>
        <v>0</v>
      </c>
      <c r="O66" s="241">
        <f t="shared" si="16"/>
        <v>0</v>
      </c>
      <c r="P66" s="241">
        <f t="shared" si="16"/>
        <v>0</v>
      </c>
      <c r="Q66" s="241">
        <f t="shared" si="16"/>
        <v>0</v>
      </c>
      <c r="R66" s="241">
        <f t="shared" si="16"/>
        <v>0</v>
      </c>
      <c r="S66" s="241">
        <f t="shared" si="16"/>
        <v>0</v>
      </c>
    </row>
    <row r="67" spans="2:19" ht="21" customHeight="1" x14ac:dyDescent="0.2">
      <c r="B67" s="438"/>
      <c r="C67" s="321"/>
      <c r="D67" s="417"/>
      <c r="E67" s="250" t="s">
        <v>60</v>
      </c>
      <c r="F67" s="250" t="s">
        <v>61</v>
      </c>
      <c r="G67" s="241">
        <f t="shared" si="13"/>
        <v>0</v>
      </c>
      <c r="H67" s="251">
        <f>'Касс.пл.Внеб.(50300) (2)'!H67+'Касс.пл.Внеб.(50320)'!H67</f>
        <v>0</v>
      </c>
      <c r="I67" s="251">
        <f>'Касс.пл.Внеб.(50300) (2)'!I67+'Касс.пл.Внеб.(50320)'!I67</f>
        <v>0</v>
      </c>
      <c r="J67" s="251">
        <f>'Касс.пл.Внеб.(50300) (2)'!J67+'Касс.пл.Внеб.(50320)'!J67</f>
        <v>0</v>
      </c>
      <c r="K67" s="251">
        <f>'Касс.пл.Внеб.(50300) (2)'!K67+'Касс.пл.Внеб.(50320)'!K67</f>
        <v>0</v>
      </c>
      <c r="L67" s="251">
        <f>'Касс.пл.Внеб.(50300) (2)'!L67+'Касс.пл.Внеб.(50320)'!L67</f>
        <v>0</v>
      </c>
      <c r="M67" s="251">
        <f>'Касс.пл.Внеб.(50300) (2)'!M67+'Касс.пл.Внеб.(50320)'!M67</f>
        <v>0</v>
      </c>
      <c r="N67" s="251">
        <f>'Касс.пл.Внеб.(50300) (2)'!N67+'Касс.пл.Внеб.(50320)'!N67</f>
        <v>0</v>
      </c>
      <c r="O67" s="251">
        <f>'Касс.пл.Внеб.(50300) (2)'!O67+'Касс.пл.Внеб.(50320)'!O67</f>
        <v>0</v>
      </c>
      <c r="P67" s="251">
        <f>'Касс.пл.Внеб.(50300) (2)'!P67+'Касс.пл.Внеб.(50320)'!P67</f>
        <v>0</v>
      </c>
      <c r="Q67" s="251">
        <f>'Касс.пл.Внеб.(50300) (2)'!Q67+'Касс.пл.Внеб.(50320)'!Q67</f>
        <v>0</v>
      </c>
      <c r="R67" s="251">
        <f>'Касс.пл.Внеб.(50300) (2)'!R67+'Касс.пл.Внеб.(50320)'!R67</f>
        <v>0</v>
      </c>
      <c r="S67" s="251">
        <f>'Касс.пл.Внеб.(50300) (2)'!S67+'Касс.пл.Внеб.(50320)'!S67</f>
        <v>0</v>
      </c>
    </row>
    <row r="68" spans="2:19" ht="21" customHeight="1" x14ac:dyDescent="0.2">
      <c r="B68" s="438"/>
      <c r="C68" s="321"/>
      <c r="D68" s="417"/>
      <c r="E68" s="250" t="s">
        <v>62</v>
      </c>
      <c r="F68" s="250" t="s">
        <v>62</v>
      </c>
      <c r="G68" s="241">
        <f t="shared" si="13"/>
        <v>0</v>
      </c>
      <c r="H68" s="251">
        <f>'Касс.пл.Внеб.(50300) (2)'!H68+'Касс.пл.Внеб.(50320)'!H68</f>
        <v>0</v>
      </c>
      <c r="I68" s="251">
        <f>'Касс.пл.Внеб.(50300) (2)'!I68+'Касс.пл.Внеб.(50320)'!I68</f>
        <v>0</v>
      </c>
      <c r="J68" s="251">
        <f>'Касс.пл.Внеб.(50300) (2)'!J68+'Касс.пл.Внеб.(50320)'!J68</f>
        <v>0</v>
      </c>
      <c r="K68" s="251">
        <f>'Касс.пл.Внеб.(50300) (2)'!K68+'Касс.пл.Внеб.(50320)'!K68</f>
        <v>0</v>
      </c>
      <c r="L68" s="251">
        <f>'Касс.пл.Внеб.(50300) (2)'!L68+'Касс.пл.Внеб.(50320)'!L68</f>
        <v>0</v>
      </c>
      <c r="M68" s="251">
        <f>'Касс.пл.Внеб.(50300) (2)'!M68+'Касс.пл.Внеб.(50320)'!M68</f>
        <v>0</v>
      </c>
      <c r="N68" s="251">
        <f>'Касс.пл.Внеб.(50300) (2)'!N68+'Касс.пл.Внеб.(50320)'!N68</f>
        <v>0</v>
      </c>
      <c r="O68" s="251">
        <f>'Касс.пл.Внеб.(50300) (2)'!O68+'Касс.пл.Внеб.(50320)'!O68</f>
        <v>0</v>
      </c>
      <c r="P68" s="251">
        <f>'Касс.пл.Внеб.(50300) (2)'!P68+'Касс.пл.Внеб.(50320)'!P68</f>
        <v>0</v>
      </c>
      <c r="Q68" s="251">
        <f>'Касс.пл.Внеб.(50300) (2)'!Q68+'Касс.пл.Внеб.(50320)'!Q68</f>
        <v>0</v>
      </c>
      <c r="R68" s="251">
        <f>'Касс.пл.Внеб.(50300) (2)'!R68+'Касс.пл.Внеб.(50320)'!R68</f>
        <v>0</v>
      </c>
      <c r="S68" s="251">
        <f>'Касс.пл.Внеб.(50300) (2)'!S68+'Касс.пл.Внеб.(50320)'!S68</f>
        <v>0</v>
      </c>
    </row>
    <row r="69" spans="2:19" ht="21" customHeight="1" x14ac:dyDescent="0.2">
      <c r="B69" s="438"/>
      <c r="C69" s="321"/>
      <c r="D69" s="417"/>
      <c r="E69" s="250" t="s">
        <v>63</v>
      </c>
      <c r="F69" s="250" t="s">
        <v>61</v>
      </c>
      <c r="G69" s="241">
        <f t="shared" si="13"/>
        <v>0</v>
      </c>
      <c r="H69" s="251">
        <f>'Касс.пл.Внеб.(50300) (2)'!H69+'Касс.пл.Внеб.(50320)'!H69</f>
        <v>0</v>
      </c>
      <c r="I69" s="251">
        <f>'Касс.пл.Внеб.(50300) (2)'!I69+'Касс.пл.Внеб.(50320)'!I69</f>
        <v>0</v>
      </c>
      <c r="J69" s="251">
        <f>'Касс.пл.Внеб.(50300) (2)'!J69+'Касс.пл.Внеб.(50320)'!J69</f>
        <v>0</v>
      </c>
      <c r="K69" s="251">
        <f>'Касс.пл.Внеб.(50300) (2)'!K69+'Касс.пл.Внеб.(50320)'!K69</f>
        <v>0</v>
      </c>
      <c r="L69" s="251">
        <f>'Касс.пл.Внеб.(50300) (2)'!L69+'Касс.пл.Внеб.(50320)'!L69</f>
        <v>0</v>
      </c>
      <c r="M69" s="251">
        <f>'Касс.пл.Внеб.(50300) (2)'!M69+'Касс.пл.Внеб.(50320)'!M69</f>
        <v>0</v>
      </c>
      <c r="N69" s="251">
        <f>'Касс.пл.Внеб.(50300) (2)'!N69+'Касс.пл.Внеб.(50320)'!N69</f>
        <v>0</v>
      </c>
      <c r="O69" s="251">
        <f>'Касс.пл.Внеб.(50300) (2)'!O69+'Касс.пл.Внеб.(50320)'!O69</f>
        <v>0</v>
      </c>
      <c r="P69" s="251">
        <f>'Касс.пл.Внеб.(50300) (2)'!P69+'Касс.пл.Внеб.(50320)'!P69</f>
        <v>0</v>
      </c>
      <c r="Q69" s="251">
        <f>'Касс.пл.Внеб.(50300) (2)'!Q69+'Касс.пл.Внеб.(50320)'!Q69</f>
        <v>0</v>
      </c>
      <c r="R69" s="251">
        <f>'Касс.пл.Внеб.(50300) (2)'!R69+'Касс.пл.Внеб.(50320)'!R69</f>
        <v>0</v>
      </c>
      <c r="S69" s="251">
        <f>'Касс.пл.Внеб.(50300) (2)'!S69+'Касс.пл.Внеб.(50320)'!S69</f>
        <v>0</v>
      </c>
    </row>
    <row r="70" spans="2:19" ht="21" customHeight="1" x14ac:dyDescent="0.2">
      <c r="B70" s="438"/>
      <c r="C70" s="321"/>
      <c r="D70" s="417"/>
      <c r="E70" s="250" t="s">
        <v>64</v>
      </c>
      <c r="F70" s="250" t="s">
        <v>65</v>
      </c>
      <c r="G70" s="241">
        <f t="shared" si="13"/>
        <v>0</v>
      </c>
      <c r="H70" s="251">
        <f>'Касс.пл.Внеб.(50300) (2)'!H70+'Касс.пл.Внеб.(50320)'!H70</f>
        <v>0</v>
      </c>
      <c r="I70" s="251">
        <f>'Касс.пл.Внеб.(50300) (2)'!I70+'Касс.пл.Внеб.(50320)'!I70</f>
        <v>0</v>
      </c>
      <c r="J70" s="251">
        <f>'Касс.пл.Внеб.(50300) (2)'!J70+'Касс.пл.Внеб.(50320)'!J70</f>
        <v>0</v>
      </c>
      <c r="K70" s="251">
        <f>'Касс.пл.Внеб.(50300) (2)'!K70+'Касс.пл.Внеб.(50320)'!K70</f>
        <v>0</v>
      </c>
      <c r="L70" s="251">
        <f>'Касс.пл.Внеб.(50300) (2)'!L70+'Касс.пл.Внеб.(50320)'!L70</f>
        <v>0</v>
      </c>
      <c r="M70" s="251">
        <f>'Касс.пл.Внеб.(50300) (2)'!M70+'Касс.пл.Внеб.(50320)'!M70</f>
        <v>0</v>
      </c>
      <c r="N70" s="251">
        <f>'Касс.пл.Внеб.(50300) (2)'!N70+'Касс.пл.Внеб.(50320)'!N70</f>
        <v>0</v>
      </c>
      <c r="O70" s="251">
        <f>'Касс.пл.Внеб.(50300) (2)'!O70+'Касс.пл.Внеб.(50320)'!O70</f>
        <v>0</v>
      </c>
      <c r="P70" s="251">
        <f>'Касс.пл.Внеб.(50300) (2)'!P70+'Касс.пл.Внеб.(50320)'!P70</f>
        <v>0</v>
      </c>
      <c r="Q70" s="251">
        <f>'Касс.пл.Внеб.(50300) (2)'!Q70+'Касс.пл.Внеб.(50320)'!Q70</f>
        <v>0</v>
      </c>
      <c r="R70" s="251">
        <f>'Касс.пл.Внеб.(50300) (2)'!R70+'Касс.пл.Внеб.(50320)'!R70</f>
        <v>0</v>
      </c>
      <c r="S70" s="251">
        <f>'Касс.пл.Внеб.(50300) (2)'!S70+'Касс.пл.Внеб.(50320)'!S70</f>
        <v>0</v>
      </c>
    </row>
    <row r="71" spans="2:19" ht="21" customHeight="1" x14ac:dyDescent="0.2">
      <c r="B71" s="438"/>
      <c r="C71" s="321"/>
      <c r="D71" s="417"/>
      <c r="E71" s="227" t="s">
        <v>64</v>
      </c>
      <c r="F71" s="227" t="s">
        <v>66</v>
      </c>
      <c r="G71" s="241">
        <f t="shared" si="13"/>
        <v>0</v>
      </c>
      <c r="H71" s="251">
        <f>'Касс.пл.Внеб.(50300) (2)'!H71+'Касс.пл.Внеб.(50320)'!H71</f>
        <v>0</v>
      </c>
      <c r="I71" s="251">
        <f>'Касс.пл.Внеб.(50300) (2)'!I71+'Касс.пл.Внеб.(50320)'!I71</f>
        <v>0</v>
      </c>
      <c r="J71" s="251">
        <f>'Касс.пл.Внеб.(50300) (2)'!J71+'Касс.пл.Внеб.(50320)'!J71</f>
        <v>0</v>
      </c>
      <c r="K71" s="251">
        <f>'Касс.пл.Внеб.(50300) (2)'!K71+'Касс.пл.Внеб.(50320)'!K71</f>
        <v>0</v>
      </c>
      <c r="L71" s="251">
        <f>'Касс.пл.Внеб.(50300) (2)'!L71+'Касс.пл.Внеб.(50320)'!L71</f>
        <v>0</v>
      </c>
      <c r="M71" s="251">
        <f>'Касс.пл.Внеб.(50300) (2)'!M71+'Касс.пл.Внеб.(50320)'!M71</f>
        <v>0</v>
      </c>
      <c r="N71" s="251">
        <f>'Касс.пл.Внеб.(50300) (2)'!N71+'Касс.пл.Внеб.(50320)'!N71</f>
        <v>0</v>
      </c>
      <c r="O71" s="251">
        <f>'Касс.пл.Внеб.(50300) (2)'!O71+'Касс.пл.Внеб.(50320)'!O71</f>
        <v>0</v>
      </c>
      <c r="P71" s="251">
        <f>'Касс.пл.Внеб.(50300) (2)'!P71+'Касс.пл.Внеб.(50320)'!P71</f>
        <v>0</v>
      </c>
      <c r="Q71" s="251">
        <f>'Касс.пл.Внеб.(50300) (2)'!Q71+'Касс.пл.Внеб.(50320)'!Q71</f>
        <v>0</v>
      </c>
      <c r="R71" s="251">
        <f>'Касс.пл.Внеб.(50300) (2)'!R71+'Касс.пл.Внеб.(50320)'!R71</f>
        <v>0</v>
      </c>
      <c r="S71" s="251">
        <f>'Касс.пл.Внеб.(50300) (2)'!S71+'Касс.пл.Внеб.(50320)'!S71</f>
        <v>0</v>
      </c>
    </row>
    <row r="72" spans="2:19" ht="21" customHeight="1" x14ac:dyDescent="0.2">
      <c r="B72" s="438" t="s">
        <v>77</v>
      </c>
      <c r="C72" s="321" t="s">
        <v>215</v>
      </c>
      <c r="D72" s="417" t="s">
        <v>211</v>
      </c>
      <c r="E72" s="249" t="s">
        <v>58</v>
      </c>
      <c r="F72" s="249" t="s">
        <v>58</v>
      </c>
      <c r="G72" s="241">
        <f t="shared" si="13"/>
        <v>146900</v>
      </c>
      <c r="H72" s="241">
        <f t="shared" ref="H72:S72" si="17">H73+H74+H75+H76+H77</f>
        <v>16000</v>
      </c>
      <c r="I72" s="241">
        <f t="shared" si="17"/>
        <v>16000</v>
      </c>
      <c r="J72" s="241">
        <f t="shared" si="17"/>
        <v>15500</v>
      </c>
      <c r="K72" s="241">
        <f t="shared" si="17"/>
        <v>7000</v>
      </c>
      <c r="L72" s="241">
        <f t="shared" si="17"/>
        <v>7000</v>
      </c>
      <c r="M72" s="241">
        <f t="shared" si="17"/>
        <v>7100</v>
      </c>
      <c r="N72" s="241">
        <f t="shared" si="17"/>
        <v>10900</v>
      </c>
      <c r="O72" s="241">
        <f t="shared" si="17"/>
        <v>10900</v>
      </c>
      <c r="P72" s="241">
        <f t="shared" si="17"/>
        <v>10900</v>
      </c>
      <c r="Q72" s="241">
        <f t="shared" si="17"/>
        <v>15200</v>
      </c>
      <c r="R72" s="241">
        <f t="shared" si="17"/>
        <v>15200</v>
      </c>
      <c r="S72" s="241">
        <f t="shared" si="17"/>
        <v>15200</v>
      </c>
    </row>
    <row r="73" spans="2:19" ht="35.450000000000003" customHeight="1" x14ac:dyDescent="0.2">
      <c r="B73" s="438"/>
      <c r="C73" s="321"/>
      <c r="D73" s="417"/>
      <c r="E73" s="250" t="s">
        <v>60</v>
      </c>
      <c r="F73" s="250" t="s">
        <v>61</v>
      </c>
      <c r="G73" s="241">
        <f t="shared" si="13"/>
        <v>0</v>
      </c>
      <c r="H73" s="251">
        <f>'Касс.пл.Внеб.(50300) (2)'!H73+'Касс.пл.Внеб.(50320)'!H73</f>
        <v>0</v>
      </c>
      <c r="I73" s="251">
        <f>'Касс.пл.Внеб.(50300) (2)'!I73+'Касс.пл.Внеб.(50320)'!I73</f>
        <v>0</v>
      </c>
      <c r="J73" s="251">
        <f>'Касс.пл.Внеб.(50300) (2)'!J73+'Касс.пл.Внеб.(50320)'!J73</f>
        <v>0</v>
      </c>
      <c r="K73" s="251">
        <f>'Касс.пл.Внеб.(50300) (2)'!K73+'Касс.пл.Внеб.(50320)'!K73</f>
        <v>0</v>
      </c>
      <c r="L73" s="251">
        <f>'Касс.пл.Внеб.(50300) (2)'!L73+'Касс.пл.Внеб.(50320)'!L73</f>
        <v>0</v>
      </c>
      <c r="M73" s="251">
        <f>'Касс.пл.Внеб.(50300) (2)'!M73+'Касс.пл.Внеб.(50320)'!M73</f>
        <v>0</v>
      </c>
      <c r="N73" s="251">
        <f>'Касс.пл.Внеб.(50300) (2)'!N73+'Касс.пл.Внеб.(50320)'!N73</f>
        <v>0</v>
      </c>
      <c r="O73" s="251">
        <f>'Касс.пл.Внеб.(50300) (2)'!O73+'Касс.пл.Внеб.(50320)'!O73</f>
        <v>0</v>
      </c>
      <c r="P73" s="251">
        <f>'Касс.пл.Внеб.(50300) (2)'!P73+'Касс.пл.Внеб.(50320)'!P73</f>
        <v>0</v>
      </c>
      <c r="Q73" s="251">
        <f>'Касс.пл.Внеб.(50300) (2)'!Q73+'Касс.пл.Внеб.(50320)'!Q73</f>
        <v>0</v>
      </c>
      <c r="R73" s="251">
        <f>'Касс.пл.Внеб.(50300) (2)'!R73+'Касс.пл.Внеб.(50320)'!R73</f>
        <v>0</v>
      </c>
      <c r="S73" s="251">
        <f>'Касс.пл.Внеб.(50300) (2)'!S73+'Касс.пл.Внеб.(50320)'!S73</f>
        <v>0</v>
      </c>
    </row>
    <row r="74" spans="2:19" ht="9.75" customHeight="1" x14ac:dyDescent="0.2">
      <c r="B74" s="438"/>
      <c r="C74" s="321"/>
      <c r="D74" s="417"/>
      <c r="E74" s="250" t="s">
        <v>62</v>
      </c>
      <c r="F74" s="250" t="s">
        <v>62</v>
      </c>
      <c r="G74" s="241">
        <f t="shared" si="13"/>
        <v>0</v>
      </c>
      <c r="H74" s="251">
        <f>'Касс.пл.Внеб.(50300) (2)'!H74+'Касс.пл.Внеб.(50320)'!H74</f>
        <v>0</v>
      </c>
      <c r="I74" s="251">
        <f>'Касс.пл.Внеб.(50300) (2)'!I74+'Касс.пл.Внеб.(50320)'!I74</f>
        <v>0</v>
      </c>
      <c r="J74" s="251">
        <f>'Касс.пл.Внеб.(50300) (2)'!J74+'Касс.пл.Внеб.(50320)'!J74</f>
        <v>0</v>
      </c>
      <c r="K74" s="251">
        <f>'Касс.пл.Внеб.(50300) (2)'!K74+'Касс.пл.Внеб.(50320)'!K74</f>
        <v>0</v>
      </c>
      <c r="L74" s="251">
        <f>'Касс.пл.Внеб.(50300) (2)'!L74+'Касс.пл.Внеб.(50320)'!L74</f>
        <v>0</v>
      </c>
      <c r="M74" s="251">
        <f>'Касс.пл.Внеб.(50300) (2)'!M74+'Касс.пл.Внеб.(50320)'!M74</f>
        <v>0</v>
      </c>
      <c r="N74" s="251">
        <f>'Касс.пл.Внеб.(50300) (2)'!N74+'Касс.пл.Внеб.(50320)'!N74</f>
        <v>0</v>
      </c>
      <c r="O74" s="251">
        <f>'Касс.пл.Внеб.(50300) (2)'!O74+'Касс.пл.Внеб.(50320)'!O74</f>
        <v>0</v>
      </c>
      <c r="P74" s="251">
        <f>'Касс.пл.Внеб.(50300) (2)'!P74+'Касс.пл.Внеб.(50320)'!P74</f>
        <v>0</v>
      </c>
      <c r="Q74" s="251">
        <f>'Касс.пл.Внеб.(50300) (2)'!Q74+'Касс.пл.Внеб.(50320)'!Q74</f>
        <v>0</v>
      </c>
      <c r="R74" s="251">
        <f>'Касс.пл.Внеб.(50300) (2)'!R74+'Касс.пл.Внеб.(50320)'!R74</f>
        <v>0</v>
      </c>
      <c r="S74" s="251">
        <f>'Касс.пл.Внеб.(50300) (2)'!S74+'Касс.пл.Внеб.(50320)'!S74</f>
        <v>0</v>
      </c>
    </row>
    <row r="75" spans="2:19" ht="23.25" customHeight="1" x14ac:dyDescent="0.2">
      <c r="B75" s="438"/>
      <c r="C75" s="321"/>
      <c r="D75" s="417"/>
      <c r="E75" s="250" t="s">
        <v>63</v>
      </c>
      <c r="F75" s="250" t="s">
        <v>61</v>
      </c>
      <c r="G75" s="241">
        <f t="shared" si="13"/>
        <v>0</v>
      </c>
      <c r="H75" s="251">
        <f>'Касс.пл.Внеб.(50300) (2)'!H75+'Касс.пл.Внеб.(50320)'!H75</f>
        <v>0</v>
      </c>
      <c r="I75" s="251">
        <f>'Касс.пл.Внеб.(50300) (2)'!I75+'Касс.пл.Внеб.(50320)'!I75</f>
        <v>0</v>
      </c>
      <c r="J75" s="251">
        <f>'Касс.пл.Внеб.(50300) (2)'!J75+'Касс.пл.Внеб.(50320)'!J75</f>
        <v>0</v>
      </c>
      <c r="K75" s="251">
        <f>'Касс.пл.Внеб.(50300) (2)'!K75+'Касс.пл.Внеб.(50320)'!K75</f>
        <v>0</v>
      </c>
      <c r="L75" s="251">
        <f>'Касс.пл.Внеб.(50300) (2)'!L75+'Касс.пл.Внеб.(50320)'!L75</f>
        <v>0</v>
      </c>
      <c r="M75" s="251">
        <f>'Касс.пл.Внеб.(50300) (2)'!M75+'Касс.пл.Внеб.(50320)'!M75</f>
        <v>0</v>
      </c>
      <c r="N75" s="251">
        <f>'Касс.пл.Внеб.(50300) (2)'!N75+'Касс.пл.Внеб.(50320)'!N75</f>
        <v>0</v>
      </c>
      <c r="O75" s="251">
        <f>'Касс.пл.Внеб.(50300) (2)'!O75+'Касс.пл.Внеб.(50320)'!O75</f>
        <v>0</v>
      </c>
      <c r="P75" s="251">
        <f>'Касс.пл.Внеб.(50300) (2)'!P75+'Касс.пл.Внеб.(50320)'!P75</f>
        <v>0</v>
      </c>
      <c r="Q75" s="251">
        <f>'Касс.пл.Внеб.(50300) (2)'!Q75+'Касс.пл.Внеб.(50320)'!Q75</f>
        <v>0</v>
      </c>
      <c r="R75" s="251">
        <f>'Касс.пл.Внеб.(50300) (2)'!R75+'Касс.пл.Внеб.(50320)'!R75</f>
        <v>0</v>
      </c>
      <c r="S75" s="251">
        <f>'Касс.пл.Внеб.(50300) (2)'!S75+'Касс.пл.Внеб.(50320)'!S75</f>
        <v>0</v>
      </c>
    </row>
    <row r="76" spans="2:19" ht="20.25" customHeight="1" x14ac:dyDescent="0.2">
      <c r="B76" s="438"/>
      <c r="C76" s="321"/>
      <c r="D76" s="417"/>
      <c r="E76" s="250" t="s">
        <v>64</v>
      </c>
      <c r="F76" s="250" t="s">
        <v>65</v>
      </c>
      <c r="G76" s="241">
        <f t="shared" si="13"/>
        <v>146900</v>
      </c>
      <c r="H76" s="251">
        <f>'Касс.пл.Внеб.(50300) (2)'!H76+'Касс.пл.Внеб.(50320)'!H76</f>
        <v>16000</v>
      </c>
      <c r="I76" s="251">
        <f>'Касс.пл.Внеб.(50300) (2)'!I76+'Касс.пл.Внеб.(50320)'!I76</f>
        <v>16000</v>
      </c>
      <c r="J76" s="251">
        <f>'Касс.пл.Внеб.(50300) (2)'!J76+'Касс.пл.Внеб.(50320)'!J76</f>
        <v>15500</v>
      </c>
      <c r="K76" s="251">
        <f>'Касс.пл.Внеб.(50300) (2)'!K76+'Касс.пл.Внеб.(50320)'!K76</f>
        <v>7000</v>
      </c>
      <c r="L76" s="251">
        <f>'Касс.пл.Внеб.(50300) (2)'!L76+'Касс.пл.Внеб.(50320)'!L76</f>
        <v>7000</v>
      </c>
      <c r="M76" s="251">
        <f>'Касс.пл.Внеб.(50300) (2)'!M76+'Касс.пл.Внеб.(50320)'!M76</f>
        <v>7100</v>
      </c>
      <c r="N76" s="251">
        <f>'Касс.пл.Внеб.(50300) (2)'!N76+'Касс.пл.Внеб.(50320)'!N76</f>
        <v>10900</v>
      </c>
      <c r="O76" s="251">
        <f>'Касс.пл.Внеб.(50300) (2)'!O76+'Касс.пл.Внеб.(50320)'!O76</f>
        <v>10900</v>
      </c>
      <c r="P76" s="251">
        <f>'Касс.пл.Внеб.(50300) (2)'!P76+'Касс.пл.Внеб.(50320)'!P76</f>
        <v>10900</v>
      </c>
      <c r="Q76" s="251">
        <f>'Касс.пл.Внеб.(50300) (2)'!Q76+'Касс.пл.Внеб.(50320)'!Q76</f>
        <v>15200</v>
      </c>
      <c r="R76" s="251">
        <f>'Касс.пл.Внеб.(50300) (2)'!R76+'Касс.пл.Внеб.(50320)'!R76</f>
        <v>15200</v>
      </c>
      <c r="S76" s="251">
        <f>'Касс.пл.Внеб.(50300) (2)'!S76+'Касс.пл.Внеб.(50320)'!S76</f>
        <v>15200</v>
      </c>
    </row>
    <row r="77" spans="2:19" ht="25.5" customHeight="1" x14ac:dyDescent="0.2">
      <c r="B77" s="438"/>
      <c r="C77" s="321"/>
      <c r="D77" s="417"/>
      <c r="E77" s="227" t="s">
        <v>64</v>
      </c>
      <c r="F77" s="227" t="s">
        <v>66</v>
      </c>
      <c r="G77" s="241">
        <f t="shared" si="13"/>
        <v>0</v>
      </c>
      <c r="H77" s="251">
        <f>'Касс.пл.Внеб.(50300) (2)'!H77+'Касс.пл.Внеб.(50320)'!H77</f>
        <v>0</v>
      </c>
      <c r="I77" s="251">
        <f>'Касс.пл.Внеб.(50300) (2)'!I77+'Касс.пл.Внеб.(50320)'!I77</f>
        <v>0</v>
      </c>
      <c r="J77" s="251">
        <f>'Касс.пл.Внеб.(50300) (2)'!J77+'Касс.пл.Внеб.(50320)'!J77</f>
        <v>0</v>
      </c>
      <c r="K77" s="251">
        <f>'Касс.пл.Внеб.(50300) (2)'!K77+'Касс.пл.Внеб.(50320)'!K77</f>
        <v>0</v>
      </c>
      <c r="L77" s="251">
        <f>'Касс.пл.Внеб.(50300) (2)'!L77+'Касс.пл.Внеб.(50320)'!L77</f>
        <v>0</v>
      </c>
      <c r="M77" s="251">
        <f>'Касс.пл.Внеб.(50300) (2)'!M77+'Касс.пл.Внеб.(50320)'!M77</f>
        <v>0</v>
      </c>
      <c r="N77" s="251">
        <f>'Касс.пл.Внеб.(50300) (2)'!N77+'Касс.пл.Внеб.(50320)'!N77</f>
        <v>0</v>
      </c>
      <c r="O77" s="251">
        <f>'Касс.пл.Внеб.(50300) (2)'!O77+'Касс.пл.Внеб.(50320)'!O77</f>
        <v>0</v>
      </c>
      <c r="P77" s="251">
        <f>'Касс.пл.Внеб.(50300) (2)'!P77+'Касс.пл.Внеб.(50320)'!P77</f>
        <v>0</v>
      </c>
      <c r="Q77" s="251">
        <f>'Касс.пл.Внеб.(50300) (2)'!Q77+'Касс.пл.Внеб.(50320)'!Q77</f>
        <v>0</v>
      </c>
      <c r="R77" s="251">
        <f>'Касс.пл.Внеб.(50300) (2)'!R77+'Касс.пл.Внеб.(50320)'!R77</f>
        <v>0</v>
      </c>
      <c r="S77" s="251">
        <f>'Касс.пл.Внеб.(50300) (2)'!S77+'Касс.пл.Внеб.(50320)'!S77</f>
        <v>0</v>
      </c>
    </row>
    <row r="78" spans="2:19" ht="21" customHeight="1" x14ac:dyDescent="0.2">
      <c r="B78" s="438" t="s">
        <v>78</v>
      </c>
      <c r="C78" s="321" t="s">
        <v>216</v>
      </c>
      <c r="D78" s="417" t="s">
        <v>211</v>
      </c>
      <c r="E78" s="249" t="s">
        <v>58</v>
      </c>
      <c r="F78" s="249" t="s">
        <v>58</v>
      </c>
      <c r="G78" s="241">
        <f t="shared" si="13"/>
        <v>0</v>
      </c>
      <c r="H78" s="241">
        <f t="shared" ref="H78:S78" si="18">H79+H80+H81+H82+H83</f>
        <v>0</v>
      </c>
      <c r="I78" s="241">
        <f t="shared" si="18"/>
        <v>0</v>
      </c>
      <c r="J78" s="241">
        <f t="shared" si="18"/>
        <v>0</v>
      </c>
      <c r="K78" s="241">
        <f t="shared" si="18"/>
        <v>0</v>
      </c>
      <c r="L78" s="241">
        <f t="shared" si="18"/>
        <v>0</v>
      </c>
      <c r="M78" s="241">
        <f t="shared" si="18"/>
        <v>0</v>
      </c>
      <c r="N78" s="241">
        <f t="shared" si="18"/>
        <v>0</v>
      </c>
      <c r="O78" s="241">
        <f t="shared" si="18"/>
        <v>0</v>
      </c>
      <c r="P78" s="241">
        <f t="shared" si="18"/>
        <v>0</v>
      </c>
      <c r="Q78" s="241">
        <f t="shared" si="18"/>
        <v>0</v>
      </c>
      <c r="R78" s="241">
        <f t="shared" si="18"/>
        <v>0</v>
      </c>
      <c r="S78" s="241">
        <f t="shared" si="18"/>
        <v>0</v>
      </c>
    </row>
    <row r="79" spans="2:19" ht="12.75" customHeight="1" x14ac:dyDescent="0.2">
      <c r="B79" s="438"/>
      <c r="C79" s="321"/>
      <c r="D79" s="417"/>
      <c r="E79" s="250" t="s">
        <v>60</v>
      </c>
      <c r="F79" s="250" t="s">
        <v>61</v>
      </c>
      <c r="G79" s="241">
        <f t="shared" si="13"/>
        <v>0</v>
      </c>
      <c r="H79" s="251">
        <f>'Касс.пл.Внеб.(50300) (2)'!H79+'Касс.пл.Внеб.(50320)'!H79</f>
        <v>0</v>
      </c>
      <c r="I79" s="251">
        <f>'Касс.пл.Внеб.(50300) (2)'!I79+'Касс.пл.Внеб.(50320)'!I79</f>
        <v>0</v>
      </c>
      <c r="J79" s="251">
        <f>'Касс.пл.Внеб.(50300) (2)'!J79+'Касс.пл.Внеб.(50320)'!J79</f>
        <v>0</v>
      </c>
      <c r="K79" s="251">
        <f>'Касс.пл.Внеб.(50300) (2)'!K79+'Касс.пл.Внеб.(50320)'!K79</f>
        <v>0</v>
      </c>
      <c r="L79" s="251">
        <f>'Касс.пл.Внеб.(50300) (2)'!L79+'Касс.пл.Внеб.(50320)'!L79</f>
        <v>0</v>
      </c>
      <c r="M79" s="251">
        <f>'Касс.пл.Внеб.(50300) (2)'!M79+'Касс.пл.Внеб.(50320)'!M79</f>
        <v>0</v>
      </c>
      <c r="N79" s="251">
        <f>'Касс.пл.Внеб.(50300) (2)'!N79+'Касс.пл.Внеб.(50320)'!N79</f>
        <v>0</v>
      </c>
      <c r="O79" s="251">
        <f>'Касс.пл.Внеб.(50300) (2)'!O79+'Касс.пл.Внеб.(50320)'!O79</f>
        <v>0</v>
      </c>
      <c r="P79" s="251">
        <f>'Касс.пл.Внеб.(50300) (2)'!P79+'Касс.пл.Внеб.(50320)'!P79</f>
        <v>0</v>
      </c>
      <c r="Q79" s="251">
        <f>'Касс.пл.Внеб.(50300) (2)'!Q79+'Касс.пл.Внеб.(50320)'!Q79</f>
        <v>0</v>
      </c>
      <c r="R79" s="251">
        <f>'Касс.пл.Внеб.(50300) (2)'!R79+'Касс.пл.Внеб.(50320)'!R79</f>
        <v>0</v>
      </c>
      <c r="S79" s="251">
        <f>'Касс.пл.Внеб.(50300) (2)'!S79+'Касс.пл.Внеб.(50320)'!S79</f>
        <v>0</v>
      </c>
    </row>
    <row r="80" spans="2:19" ht="21" customHeight="1" x14ac:dyDescent="0.2">
      <c r="B80" s="438"/>
      <c r="C80" s="321"/>
      <c r="D80" s="417"/>
      <c r="E80" s="250" t="s">
        <v>62</v>
      </c>
      <c r="F80" s="250" t="s">
        <v>62</v>
      </c>
      <c r="G80" s="241">
        <f t="shared" si="13"/>
        <v>0</v>
      </c>
      <c r="H80" s="251">
        <f>'Касс.пл.Внеб.(50300) (2)'!H80+'Касс.пл.Внеб.(50320)'!H80</f>
        <v>0</v>
      </c>
      <c r="I80" s="251">
        <f>'Касс.пл.Внеб.(50300) (2)'!I80+'Касс.пл.Внеб.(50320)'!I80</f>
        <v>0</v>
      </c>
      <c r="J80" s="251">
        <f>'Касс.пл.Внеб.(50300) (2)'!J80+'Касс.пл.Внеб.(50320)'!J80</f>
        <v>0</v>
      </c>
      <c r="K80" s="251">
        <f>'Касс.пл.Внеб.(50300) (2)'!K80+'Касс.пл.Внеб.(50320)'!K80</f>
        <v>0</v>
      </c>
      <c r="L80" s="251">
        <f>'Касс.пл.Внеб.(50300) (2)'!L80+'Касс.пл.Внеб.(50320)'!L80</f>
        <v>0</v>
      </c>
      <c r="M80" s="251">
        <f>'Касс.пл.Внеб.(50300) (2)'!M80+'Касс.пл.Внеб.(50320)'!M80</f>
        <v>0</v>
      </c>
      <c r="N80" s="251">
        <f>'Касс.пл.Внеб.(50300) (2)'!N80+'Касс.пл.Внеб.(50320)'!N80</f>
        <v>0</v>
      </c>
      <c r="O80" s="251">
        <f>'Касс.пл.Внеб.(50300) (2)'!O80+'Касс.пл.Внеб.(50320)'!O80</f>
        <v>0</v>
      </c>
      <c r="P80" s="251">
        <f>'Касс.пл.Внеб.(50300) (2)'!P80+'Касс.пл.Внеб.(50320)'!P80</f>
        <v>0</v>
      </c>
      <c r="Q80" s="251">
        <f>'Касс.пл.Внеб.(50300) (2)'!Q80+'Касс.пл.Внеб.(50320)'!Q80</f>
        <v>0</v>
      </c>
      <c r="R80" s="251">
        <f>'Касс.пл.Внеб.(50300) (2)'!R80+'Касс.пл.Внеб.(50320)'!R80</f>
        <v>0</v>
      </c>
      <c r="S80" s="251">
        <f>'Касс.пл.Внеб.(50300) (2)'!S80+'Касс.пл.Внеб.(50320)'!S80</f>
        <v>0</v>
      </c>
    </row>
    <row r="81" spans="2:19" ht="21" customHeight="1" x14ac:dyDescent="0.2">
      <c r="B81" s="438"/>
      <c r="C81" s="321"/>
      <c r="D81" s="417"/>
      <c r="E81" s="250" t="s">
        <v>63</v>
      </c>
      <c r="F81" s="250" t="s">
        <v>61</v>
      </c>
      <c r="G81" s="241">
        <f t="shared" si="13"/>
        <v>0</v>
      </c>
      <c r="H81" s="251">
        <f>'Касс.пл.Внеб.(50300) (2)'!H81+'Касс.пл.Внеб.(50320)'!H81</f>
        <v>0</v>
      </c>
      <c r="I81" s="251">
        <f>'Касс.пл.Внеб.(50300) (2)'!I81+'Касс.пл.Внеб.(50320)'!I81</f>
        <v>0</v>
      </c>
      <c r="J81" s="251">
        <f>'Касс.пл.Внеб.(50300) (2)'!J81+'Касс.пл.Внеб.(50320)'!J81</f>
        <v>0</v>
      </c>
      <c r="K81" s="251">
        <f>'Касс.пл.Внеб.(50300) (2)'!K81+'Касс.пл.Внеб.(50320)'!K81</f>
        <v>0</v>
      </c>
      <c r="L81" s="251">
        <f>'Касс.пл.Внеб.(50300) (2)'!L81+'Касс.пл.Внеб.(50320)'!L81</f>
        <v>0</v>
      </c>
      <c r="M81" s="251">
        <f>'Касс.пл.Внеб.(50300) (2)'!M81+'Касс.пл.Внеб.(50320)'!M81</f>
        <v>0</v>
      </c>
      <c r="N81" s="251">
        <f>'Касс.пл.Внеб.(50300) (2)'!N81+'Касс.пл.Внеб.(50320)'!N81</f>
        <v>0</v>
      </c>
      <c r="O81" s="251">
        <f>'Касс.пл.Внеб.(50300) (2)'!O81+'Касс.пл.Внеб.(50320)'!O81</f>
        <v>0</v>
      </c>
      <c r="P81" s="251">
        <f>'Касс.пл.Внеб.(50300) (2)'!P81+'Касс.пл.Внеб.(50320)'!P81</f>
        <v>0</v>
      </c>
      <c r="Q81" s="251">
        <f>'Касс.пл.Внеб.(50300) (2)'!Q81+'Касс.пл.Внеб.(50320)'!Q81</f>
        <v>0</v>
      </c>
      <c r="R81" s="251">
        <f>'Касс.пл.Внеб.(50300) (2)'!R81+'Касс.пл.Внеб.(50320)'!R81</f>
        <v>0</v>
      </c>
      <c r="S81" s="251">
        <f>'Касс.пл.Внеб.(50300) (2)'!S81+'Касс.пл.Внеб.(50320)'!S81</f>
        <v>0</v>
      </c>
    </row>
    <row r="82" spans="2:19" ht="21" customHeight="1" x14ac:dyDescent="0.2">
      <c r="B82" s="438"/>
      <c r="C82" s="321"/>
      <c r="D82" s="417"/>
      <c r="E82" s="250" t="s">
        <v>64</v>
      </c>
      <c r="F82" s="250" t="s">
        <v>65</v>
      </c>
      <c r="G82" s="241">
        <f t="shared" si="13"/>
        <v>0</v>
      </c>
      <c r="H82" s="251">
        <f>'Касс.пл.Внеб.(50300) (2)'!H82+'Касс.пл.Внеб.(50320)'!H82</f>
        <v>0</v>
      </c>
      <c r="I82" s="251">
        <f>'Касс.пл.Внеб.(50300) (2)'!I82+'Касс.пл.Внеб.(50320)'!I82</f>
        <v>0</v>
      </c>
      <c r="J82" s="251">
        <f>'Касс.пл.Внеб.(50300) (2)'!J82+'Касс.пл.Внеб.(50320)'!J82</f>
        <v>0</v>
      </c>
      <c r="K82" s="251">
        <f>'Касс.пл.Внеб.(50300) (2)'!K82+'Касс.пл.Внеб.(50320)'!K82</f>
        <v>0</v>
      </c>
      <c r="L82" s="251">
        <f>'Касс.пл.Внеб.(50300) (2)'!L82+'Касс.пл.Внеб.(50320)'!L82</f>
        <v>0</v>
      </c>
      <c r="M82" s="251">
        <f>'Касс.пл.Внеб.(50300) (2)'!M82+'Касс.пл.Внеб.(50320)'!M82</f>
        <v>0</v>
      </c>
      <c r="N82" s="251">
        <f>'Касс.пл.Внеб.(50300) (2)'!N82+'Касс.пл.Внеб.(50320)'!N82</f>
        <v>0</v>
      </c>
      <c r="O82" s="251">
        <f>'Касс.пл.Внеб.(50300) (2)'!O82+'Касс.пл.Внеб.(50320)'!O82</f>
        <v>0</v>
      </c>
      <c r="P82" s="251">
        <f>'Касс.пл.Внеб.(50300) (2)'!P82+'Касс.пл.Внеб.(50320)'!P82</f>
        <v>0</v>
      </c>
      <c r="Q82" s="251">
        <f>'Касс.пл.Внеб.(50300) (2)'!Q82+'Касс.пл.Внеб.(50320)'!Q82</f>
        <v>0</v>
      </c>
      <c r="R82" s="251">
        <f>'Касс.пл.Внеб.(50300) (2)'!R82+'Касс.пл.Внеб.(50320)'!R82</f>
        <v>0</v>
      </c>
      <c r="S82" s="251">
        <f>'Касс.пл.Внеб.(50300) (2)'!S82+'Касс.пл.Внеб.(50320)'!S82</f>
        <v>0</v>
      </c>
    </row>
    <row r="83" spans="2:19" ht="21" customHeight="1" x14ac:dyDescent="0.2">
      <c r="B83" s="438"/>
      <c r="C83" s="321"/>
      <c r="D83" s="417"/>
      <c r="E83" s="227" t="s">
        <v>64</v>
      </c>
      <c r="F83" s="227" t="s">
        <v>66</v>
      </c>
      <c r="G83" s="241">
        <f t="shared" si="13"/>
        <v>0</v>
      </c>
      <c r="H83" s="251">
        <f>'Касс.пл.Внеб.(50300) (2)'!H83+'Касс.пл.Внеб.(50320)'!H83</f>
        <v>0</v>
      </c>
      <c r="I83" s="251">
        <f>'Касс.пл.Внеб.(50300) (2)'!I83+'Касс.пл.Внеб.(50320)'!I83</f>
        <v>0</v>
      </c>
      <c r="J83" s="251">
        <f>'Касс.пл.Внеб.(50300) (2)'!J83+'Касс.пл.Внеб.(50320)'!J83</f>
        <v>0</v>
      </c>
      <c r="K83" s="251">
        <f>'Касс.пл.Внеб.(50300) (2)'!K83+'Касс.пл.Внеб.(50320)'!K83</f>
        <v>0</v>
      </c>
      <c r="L83" s="251">
        <f>'Касс.пл.Внеб.(50300) (2)'!L83+'Касс.пл.Внеб.(50320)'!L83</f>
        <v>0</v>
      </c>
      <c r="M83" s="251">
        <f>'Касс.пл.Внеб.(50300) (2)'!M83+'Касс.пл.Внеб.(50320)'!M83</f>
        <v>0</v>
      </c>
      <c r="N83" s="251">
        <f>'Касс.пл.Внеб.(50300) (2)'!N83+'Касс.пл.Внеб.(50320)'!N83</f>
        <v>0</v>
      </c>
      <c r="O83" s="251">
        <f>'Касс.пл.Внеб.(50300) (2)'!O83+'Касс.пл.Внеб.(50320)'!O83</f>
        <v>0</v>
      </c>
      <c r="P83" s="251">
        <f>'Касс.пл.Внеб.(50300) (2)'!P83+'Касс.пл.Внеб.(50320)'!P83</f>
        <v>0</v>
      </c>
      <c r="Q83" s="251">
        <f>'Касс.пл.Внеб.(50300) (2)'!Q83+'Касс.пл.Внеб.(50320)'!Q83</f>
        <v>0</v>
      </c>
      <c r="R83" s="251">
        <f>'Касс.пл.Внеб.(50300) (2)'!R83+'Касс.пл.Внеб.(50320)'!R83</f>
        <v>0</v>
      </c>
      <c r="S83" s="251">
        <f>'Касс.пл.Внеб.(50300) (2)'!S83+'Касс.пл.Внеб.(50320)'!S83</f>
        <v>0</v>
      </c>
    </row>
    <row r="84" spans="2:19" ht="21" customHeight="1" x14ac:dyDescent="0.2">
      <c r="B84" s="246" t="s">
        <v>79</v>
      </c>
      <c r="C84" s="68" t="s">
        <v>217</v>
      </c>
      <c r="D84" s="227" t="s">
        <v>58</v>
      </c>
      <c r="E84" s="227" t="s">
        <v>58</v>
      </c>
      <c r="F84" s="227" t="s">
        <v>58</v>
      </c>
      <c r="G84" s="241">
        <f>H83+I83+J83+K83+L83+M83+N83+O83+P83+Q83+R83+S83</f>
        <v>0</v>
      </c>
      <c r="H84" s="254">
        <f t="shared" ref="H84:S84" si="19">H86+H92</f>
        <v>7100</v>
      </c>
      <c r="I84" s="254">
        <f t="shared" si="19"/>
        <v>7100</v>
      </c>
      <c r="J84" s="254">
        <f t="shared" si="19"/>
        <v>7100</v>
      </c>
      <c r="K84" s="254">
        <f t="shared" si="19"/>
        <v>7100</v>
      </c>
      <c r="L84" s="254">
        <f t="shared" si="19"/>
        <v>7100</v>
      </c>
      <c r="M84" s="254">
        <f t="shared" si="19"/>
        <v>7100</v>
      </c>
      <c r="N84" s="254">
        <f t="shared" si="19"/>
        <v>7100</v>
      </c>
      <c r="O84" s="254">
        <f t="shared" si="19"/>
        <v>7100</v>
      </c>
      <c r="P84" s="254">
        <f t="shared" si="19"/>
        <v>7100</v>
      </c>
      <c r="Q84" s="254">
        <f t="shared" si="19"/>
        <v>7100</v>
      </c>
      <c r="R84" s="254">
        <f t="shared" si="19"/>
        <v>7100</v>
      </c>
      <c r="S84" s="254">
        <f t="shared" si="19"/>
        <v>6900</v>
      </c>
    </row>
    <row r="85" spans="2:19" ht="9.75" customHeight="1" x14ac:dyDescent="0.2">
      <c r="B85" s="248" t="s">
        <v>19</v>
      </c>
      <c r="C85" s="68" t="s">
        <v>58</v>
      </c>
      <c r="D85" s="227" t="s">
        <v>58</v>
      </c>
      <c r="E85" s="227" t="s">
        <v>58</v>
      </c>
      <c r="F85" s="227" t="s">
        <v>58</v>
      </c>
      <c r="G85" s="245" t="s">
        <v>58</v>
      </c>
      <c r="H85" s="227" t="s">
        <v>58</v>
      </c>
      <c r="I85" s="227" t="s">
        <v>58</v>
      </c>
      <c r="J85" s="227" t="s">
        <v>58</v>
      </c>
      <c r="K85" s="68" t="s">
        <v>58</v>
      </c>
      <c r="L85" s="227" t="s">
        <v>58</v>
      </c>
      <c r="M85" s="227" t="s">
        <v>58</v>
      </c>
      <c r="N85" s="227" t="s">
        <v>58</v>
      </c>
      <c r="O85" s="68" t="s">
        <v>58</v>
      </c>
      <c r="P85" s="227" t="s">
        <v>58</v>
      </c>
      <c r="Q85" s="227" t="s">
        <v>58</v>
      </c>
      <c r="R85" s="227" t="s">
        <v>58</v>
      </c>
      <c r="S85" s="227" t="s">
        <v>58</v>
      </c>
    </row>
    <row r="86" spans="2:19" ht="33.6" customHeight="1" x14ac:dyDescent="0.2">
      <c r="B86" s="438" t="s">
        <v>80</v>
      </c>
      <c r="C86" s="321" t="s">
        <v>217</v>
      </c>
      <c r="D86" s="417" t="s">
        <v>224</v>
      </c>
      <c r="E86" s="249" t="s">
        <v>58</v>
      </c>
      <c r="F86" s="249" t="s">
        <v>58</v>
      </c>
      <c r="G86" s="241">
        <f t="shared" ref="G86:G97" si="20">H86+I86+J86+K86+L86+M86+N86+O86+P86+Q86+R86+S86</f>
        <v>0</v>
      </c>
      <c r="H86" s="241">
        <f t="shared" ref="H86:S86" si="21">H87+H88+H89+H90+H91</f>
        <v>0</v>
      </c>
      <c r="I86" s="241">
        <f t="shared" si="21"/>
        <v>0</v>
      </c>
      <c r="J86" s="241">
        <f t="shared" si="21"/>
        <v>0</v>
      </c>
      <c r="K86" s="241">
        <f t="shared" si="21"/>
        <v>0</v>
      </c>
      <c r="L86" s="241">
        <f t="shared" si="21"/>
        <v>0</v>
      </c>
      <c r="M86" s="241">
        <f t="shared" si="21"/>
        <v>0</v>
      </c>
      <c r="N86" s="241">
        <f t="shared" si="21"/>
        <v>0</v>
      </c>
      <c r="O86" s="241">
        <f t="shared" si="21"/>
        <v>0</v>
      </c>
      <c r="P86" s="241">
        <f t="shared" si="21"/>
        <v>0</v>
      </c>
      <c r="Q86" s="241">
        <f t="shared" si="21"/>
        <v>0</v>
      </c>
      <c r="R86" s="241">
        <f t="shared" si="21"/>
        <v>0</v>
      </c>
      <c r="S86" s="241">
        <f t="shared" si="21"/>
        <v>0</v>
      </c>
    </row>
    <row r="87" spans="2:19" ht="22.15" customHeight="1" x14ac:dyDescent="0.2">
      <c r="B87" s="438"/>
      <c r="C87" s="321"/>
      <c r="D87" s="417"/>
      <c r="E87" s="250" t="s">
        <v>60</v>
      </c>
      <c r="F87" s="250" t="s">
        <v>61</v>
      </c>
      <c r="G87" s="241">
        <f t="shared" si="20"/>
        <v>0</v>
      </c>
      <c r="H87" s="251">
        <f>'Касс.пл.Внеб.(50300) (2)'!H87+'Касс.пл.Внеб.(50320)'!H87</f>
        <v>0</v>
      </c>
      <c r="I87" s="251">
        <f>'Касс.пл.Внеб.(50300) (2)'!I87+'Касс.пл.Внеб.(50320)'!I87</f>
        <v>0</v>
      </c>
      <c r="J87" s="251">
        <f>'Касс.пл.Внеб.(50300) (2)'!J87+'Касс.пл.Внеб.(50320)'!J87</f>
        <v>0</v>
      </c>
      <c r="K87" s="251">
        <f>'Касс.пл.Внеб.(50300) (2)'!K87+'Касс.пл.Внеб.(50320)'!K87</f>
        <v>0</v>
      </c>
      <c r="L87" s="251">
        <f>'Касс.пл.Внеб.(50300) (2)'!L87+'Касс.пл.Внеб.(50320)'!L87</f>
        <v>0</v>
      </c>
      <c r="M87" s="251">
        <f>'Касс.пл.Внеб.(50300) (2)'!M87+'Касс.пл.Внеб.(50320)'!M87</f>
        <v>0</v>
      </c>
      <c r="N87" s="251">
        <f>'Касс.пл.Внеб.(50300) (2)'!N87+'Касс.пл.Внеб.(50320)'!N87</f>
        <v>0</v>
      </c>
      <c r="O87" s="251">
        <f>'Касс.пл.Внеб.(50300) (2)'!O87+'Касс.пл.Внеб.(50320)'!O87</f>
        <v>0</v>
      </c>
      <c r="P87" s="251">
        <f>'Касс.пл.Внеб.(50300) (2)'!P87+'Касс.пл.Внеб.(50320)'!P87</f>
        <v>0</v>
      </c>
      <c r="Q87" s="251">
        <f>'Касс.пл.Внеб.(50300) (2)'!Q87+'Касс.пл.Внеб.(50320)'!Q87</f>
        <v>0</v>
      </c>
      <c r="R87" s="251">
        <f>'Касс.пл.Внеб.(50300) (2)'!R87+'Касс.пл.Внеб.(50320)'!R87</f>
        <v>0</v>
      </c>
      <c r="S87" s="251">
        <f>'Касс.пл.Внеб.(50300) (2)'!S87+'Касс.пл.Внеб.(50320)'!S87</f>
        <v>0</v>
      </c>
    </row>
    <row r="88" spans="2:19" ht="16.7" customHeight="1" x14ac:dyDescent="0.2">
      <c r="B88" s="438"/>
      <c r="C88" s="321"/>
      <c r="D88" s="417"/>
      <c r="E88" s="250" t="s">
        <v>62</v>
      </c>
      <c r="F88" s="250" t="s">
        <v>62</v>
      </c>
      <c r="G88" s="241">
        <f t="shared" si="20"/>
        <v>0</v>
      </c>
      <c r="H88" s="251">
        <f>'Касс.пл.Внеб.(50300) (2)'!H88+'Касс.пл.Внеб.(50320)'!H88</f>
        <v>0</v>
      </c>
      <c r="I88" s="251">
        <f>'Касс.пл.Внеб.(50300) (2)'!I88+'Касс.пл.Внеб.(50320)'!I88</f>
        <v>0</v>
      </c>
      <c r="J88" s="251">
        <f>'Касс.пл.Внеб.(50300) (2)'!J88+'Касс.пл.Внеб.(50320)'!J88</f>
        <v>0</v>
      </c>
      <c r="K88" s="251">
        <f>'Касс.пл.Внеб.(50300) (2)'!K88+'Касс.пл.Внеб.(50320)'!K88</f>
        <v>0</v>
      </c>
      <c r="L88" s="251">
        <f>'Касс.пл.Внеб.(50300) (2)'!L88+'Касс.пл.Внеб.(50320)'!L88</f>
        <v>0</v>
      </c>
      <c r="M88" s="251">
        <f>'Касс.пл.Внеб.(50300) (2)'!M88+'Касс.пл.Внеб.(50320)'!M88</f>
        <v>0</v>
      </c>
      <c r="N88" s="251">
        <f>'Касс.пл.Внеб.(50300) (2)'!N88+'Касс.пл.Внеб.(50320)'!N88</f>
        <v>0</v>
      </c>
      <c r="O88" s="251">
        <f>'Касс.пл.Внеб.(50300) (2)'!O88+'Касс.пл.Внеб.(50320)'!O88</f>
        <v>0</v>
      </c>
      <c r="P88" s="251">
        <f>'Касс.пл.Внеб.(50300) (2)'!P88+'Касс.пл.Внеб.(50320)'!P88</f>
        <v>0</v>
      </c>
      <c r="Q88" s="251">
        <f>'Касс.пл.Внеб.(50300) (2)'!Q88+'Касс.пл.Внеб.(50320)'!Q88</f>
        <v>0</v>
      </c>
      <c r="R88" s="251">
        <f>'Касс.пл.Внеб.(50300) (2)'!R88+'Касс.пл.Внеб.(50320)'!R88</f>
        <v>0</v>
      </c>
      <c r="S88" s="251">
        <f>'Касс.пл.Внеб.(50300) (2)'!S88+'Касс.пл.Внеб.(50320)'!S88</f>
        <v>0</v>
      </c>
    </row>
    <row r="89" spans="2:19" ht="21" customHeight="1" x14ac:dyDescent="0.2">
      <c r="B89" s="438"/>
      <c r="C89" s="321"/>
      <c r="D89" s="417"/>
      <c r="E89" s="250" t="s">
        <v>63</v>
      </c>
      <c r="F89" s="250" t="s">
        <v>61</v>
      </c>
      <c r="G89" s="241">
        <f t="shared" si="20"/>
        <v>0</v>
      </c>
      <c r="H89" s="251">
        <f>'Касс.пл.Внеб.(50300) (2)'!H89+'Касс.пл.Внеб.(50320)'!H89</f>
        <v>0</v>
      </c>
      <c r="I89" s="251">
        <f>'Касс.пл.Внеб.(50300) (2)'!I89+'Касс.пл.Внеб.(50320)'!I89</f>
        <v>0</v>
      </c>
      <c r="J89" s="251">
        <f>'Касс.пл.Внеб.(50300) (2)'!J89+'Касс.пл.Внеб.(50320)'!J89</f>
        <v>0</v>
      </c>
      <c r="K89" s="251">
        <f>'Касс.пл.Внеб.(50300) (2)'!K89+'Касс.пл.Внеб.(50320)'!K89</f>
        <v>0</v>
      </c>
      <c r="L89" s="251">
        <f>'Касс.пл.Внеб.(50300) (2)'!L89+'Касс.пл.Внеб.(50320)'!L89</f>
        <v>0</v>
      </c>
      <c r="M89" s="251">
        <f>'Касс.пл.Внеб.(50300) (2)'!M89+'Касс.пл.Внеб.(50320)'!M89</f>
        <v>0</v>
      </c>
      <c r="N89" s="251">
        <f>'Касс.пл.Внеб.(50300) (2)'!N89+'Касс.пл.Внеб.(50320)'!N89</f>
        <v>0</v>
      </c>
      <c r="O89" s="251">
        <f>'Касс.пл.Внеб.(50300) (2)'!O89+'Касс.пл.Внеб.(50320)'!O89</f>
        <v>0</v>
      </c>
      <c r="P89" s="251">
        <f>'Касс.пл.Внеб.(50300) (2)'!P89+'Касс.пл.Внеб.(50320)'!P89</f>
        <v>0</v>
      </c>
      <c r="Q89" s="251">
        <f>'Касс.пл.Внеб.(50300) (2)'!Q89+'Касс.пл.Внеб.(50320)'!Q89</f>
        <v>0</v>
      </c>
      <c r="R89" s="251">
        <f>'Касс.пл.Внеб.(50300) (2)'!R89+'Касс.пл.Внеб.(50320)'!R89</f>
        <v>0</v>
      </c>
      <c r="S89" s="251">
        <f>'Касс.пл.Внеб.(50300) (2)'!S89+'Касс.пл.Внеб.(50320)'!S89</f>
        <v>0</v>
      </c>
    </row>
    <row r="90" spans="2:19" x14ac:dyDescent="0.2">
      <c r="B90" s="438"/>
      <c r="C90" s="321"/>
      <c r="D90" s="417"/>
      <c r="E90" s="250" t="s">
        <v>64</v>
      </c>
      <c r="F90" s="250" t="s">
        <v>65</v>
      </c>
      <c r="G90" s="241">
        <f t="shared" si="20"/>
        <v>0</v>
      </c>
      <c r="H90" s="251">
        <f>'Касс.пл.Внеб.(50300) (2)'!H90+'Касс.пл.Внеб.(50320)'!H90</f>
        <v>0</v>
      </c>
      <c r="I90" s="251">
        <f>'Касс.пл.Внеб.(50300) (2)'!I90+'Касс.пл.Внеб.(50320)'!I90</f>
        <v>0</v>
      </c>
      <c r="J90" s="251">
        <f>'Касс.пл.Внеб.(50300) (2)'!J90+'Касс.пл.Внеб.(50320)'!J90</f>
        <v>0</v>
      </c>
      <c r="K90" s="251">
        <f>'Касс.пл.Внеб.(50300) (2)'!K90+'Касс.пл.Внеб.(50320)'!K90</f>
        <v>0</v>
      </c>
      <c r="L90" s="251">
        <f>'Касс.пл.Внеб.(50300) (2)'!L90+'Касс.пл.Внеб.(50320)'!L90</f>
        <v>0</v>
      </c>
      <c r="M90" s="251">
        <f>'Касс.пл.Внеб.(50300) (2)'!M90+'Касс.пл.Внеб.(50320)'!M90</f>
        <v>0</v>
      </c>
      <c r="N90" s="251">
        <f>'Касс.пл.Внеб.(50300) (2)'!N90+'Касс.пл.Внеб.(50320)'!N90</f>
        <v>0</v>
      </c>
      <c r="O90" s="251">
        <f>'Касс.пл.Внеб.(50300) (2)'!O90+'Касс.пл.Внеб.(50320)'!O90</f>
        <v>0</v>
      </c>
      <c r="P90" s="251">
        <f>'Касс.пл.Внеб.(50300) (2)'!P90+'Касс.пл.Внеб.(50320)'!P90</f>
        <v>0</v>
      </c>
      <c r="Q90" s="251">
        <f>'Касс.пл.Внеб.(50300) (2)'!Q90+'Касс.пл.Внеб.(50320)'!Q90</f>
        <v>0</v>
      </c>
      <c r="R90" s="251">
        <f>'Касс.пл.Внеб.(50300) (2)'!R90+'Касс.пл.Внеб.(50320)'!R90</f>
        <v>0</v>
      </c>
      <c r="S90" s="251">
        <f>'Касс.пл.Внеб.(50300) (2)'!S90+'Касс.пл.Внеб.(50320)'!S90</f>
        <v>0</v>
      </c>
    </row>
    <row r="91" spans="2:19" x14ac:dyDescent="0.2">
      <c r="B91" s="438"/>
      <c r="C91" s="321"/>
      <c r="D91" s="417"/>
      <c r="E91" s="227" t="s">
        <v>64</v>
      </c>
      <c r="F91" s="227" t="s">
        <v>66</v>
      </c>
      <c r="G91" s="241">
        <f t="shared" si="20"/>
        <v>0</v>
      </c>
      <c r="H91" s="251">
        <f>'Касс.пл.Внеб.(50300) (2)'!H91+'Касс.пл.Внеб.(50320)'!H91</f>
        <v>0</v>
      </c>
      <c r="I91" s="251">
        <f>'Касс.пл.Внеб.(50300) (2)'!I91+'Касс.пл.Внеб.(50320)'!I91</f>
        <v>0</v>
      </c>
      <c r="J91" s="251">
        <f>'Касс.пл.Внеб.(50300) (2)'!J91+'Касс.пл.Внеб.(50320)'!J91</f>
        <v>0</v>
      </c>
      <c r="K91" s="251">
        <f>'Касс.пл.Внеб.(50300) (2)'!K91+'Касс.пл.Внеб.(50320)'!K91</f>
        <v>0</v>
      </c>
      <c r="L91" s="251">
        <f>'Касс.пл.Внеб.(50300) (2)'!L91+'Касс.пл.Внеб.(50320)'!L91</f>
        <v>0</v>
      </c>
      <c r="M91" s="251">
        <f>'Касс.пл.Внеб.(50300) (2)'!M91+'Касс.пл.Внеб.(50320)'!M91</f>
        <v>0</v>
      </c>
      <c r="N91" s="251">
        <f>'Касс.пл.Внеб.(50300) (2)'!N91+'Касс.пл.Внеб.(50320)'!N91</f>
        <v>0</v>
      </c>
      <c r="O91" s="251">
        <f>'Касс.пл.Внеб.(50300) (2)'!O91+'Касс.пл.Внеб.(50320)'!O91</f>
        <v>0</v>
      </c>
      <c r="P91" s="251">
        <f>'Касс.пл.Внеб.(50300) (2)'!P91+'Касс.пл.Внеб.(50320)'!P91</f>
        <v>0</v>
      </c>
      <c r="Q91" s="251">
        <f>'Касс.пл.Внеб.(50300) (2)'!Q91+'Касс.пл.Внеб.(50320)'!Q91</f>
        <v>0</v>
      </c>
      <c r="R91" s="251">
        <f>'Касс.пл.Внеб.(50300) (2)'!R91+'Касс.пл.Внеб.(50320)'!R91</f>
        <v>0</v>
      </c>
      <c r="S91" s="251">
        <f>'Касс.пл.Внеб.(50300) (2)'!S91+'Касс.пл.Внеб.(50320)'!S91</f>
        <v>0</v>
      </c>
    </row>
    <row r="92" spans="2:19" ht="14.1" customHeight="1" x14ac:dyDescent="0.2">
      <c r="B92" s="438"/>
      <c r="C92" s="321"/>
      <c r="D92" s="417" t="s">
        <v>211</v>
      </c>
      <c r="E92" s="249" t="s">
        <v>58</v>
      </c>
      <c r="F92" s="249" t="s">
        <v>58</v>
      </c>
      <c r="G92" s="241">
        <f t="shared" si="20"/>
        <v>85000</v>
      </c>
      <c r="H92" s="241">
        <f t="shared" ref="H92:S92" si="22">H93+H94+H95+H96+H97</f>
        <v>7100</v>
      </c>
      <c r="I92" s="241">
        <f t="shared" si="22"/>
        <v>7100</v>
      </c>
      <c r="J92" s="241">
        <f t="shared" si="22"/>
        <v>7100</v>
      </c>
      <c r="K92" s="241">
        <f t="shared" si="22"/>
        <v>7100</v>
      </c>
      <c r="L92" s="241">
        <f t="shared" si="22"/>
        <v>7100</v>
      </c>
      <c r="M92" s="241">
        <f t="shared" si="22"/>
        <v>7100</v>
      </c>
      <c r="N92" s="241">
        <f t="shared" si="22"/>
        <v>7100</v>
      </c>
      <c r="O92" s="241">
        <f t="shared" si="22"/>
        <v>7100</v>
      </c>
      <c r="P92" s="241">
        <f t="shared" si="22"/>
        <v>7100</v>
      </c>
      <c r="Q92" s="241">
        <f t="shared" si="22"/>
        <v>7100</v>
      </c>
      <c r="R92" s="241">
        <f t="shared" si="22"/>
        <v>7100</v>
      </c>
      <c r="S92" s="241">
        <f t="shared" si="22"/>
        <v>6900</v>
      </c>
    </row>
    <row r="93" spans="2:19" x14ac:dyDescent="0.2">
      <c r="B93" s="438"/>
      <c r="C93" s="321"/>
      <c r="D93" s="417"/>
      <c r="E93" s="250" t="s">
        <v>60</v>
      </c>
      <c r="F93" s="250" t="s">
        <v>61</v>
      </c>
      <c r="G93" s="241">
        <f t="shared" si="20"/>
        <v>0</v>
      </c>
      <c r="H93" s="251">
        <f>'Касс.пл.Внеб.(50300) (2)'!H93+'Касс.пл.Внеб.(50320)'!H93</f>
        <v>0</v>
      </c>
      <c r="I93" s="251">
        <f>'Касс.пл.Внеб.(50300) (2)'!I93+'Касс.пл.Внеб.(50320)'!I93</f>
        <v>0</v>
      </c>
      <c r="J93" s="251">
        <f>'Касс.пл.Внеб.(50300) (2)'!J93+'Касс.пл.Внеб.(50320)'!J93</f>
        <v>0</v>
      </c>
      <c r="K93" s="251">
        <f>'Касс.пл.Внеб.(50300) (2)'!K93+'Касс.пл.Внеб.(50320)'!K93</f>
        <v>0</v>
      </c>
      <c r="L93" s="251">
        <f>'Касс.пл.Внеб.(50300) (2)'!L93+'Касс.пл.Внеб.(50320)'!L93</f>
        <v>0</v>
      </c>
      <c r="M93" s="251">
        <f>'Касс.пл.Внеб.(50300) (2)'!M93+'Касс.пл.Внеб.(50320)'!M93</f>
        <v>0</v>
      </c>
      <c r="N93" s="251">
        <f>'Касс.пл.Внеб.(50300) (2)'!N93+'Касс.пл.Внеб.(50320)'!N93</f>
        <v>0</v>
      </c>
      <c r="O93" s="251">
        <f>'Касс.пл.Внеб.(50300) (2)'!O93+'Касс.пл.Внеб.(50320)'!O93</f>
        <v>0</v>
      </c>
      <c r="P93" s="251">
        <f>'Касс.пл.Внеб.(50300) (2)'!P93+'Касс.пл.Внеб.(50320)'!P93</f>
        <v>0</v>
      </c>
      <c r="Q93" s="251">
        <f>'Касс.пл.Внеб.(50300) (2)'!Q93+'Касс.пл.Внеб.(50320)'!Q93</f>
        <v>0</v>
      </c>
      <c r="R93" s="251">
        <f>'Касс.пл.Внеб.(50300) (2)'!R93+'Касс.пл.Внеб.(50320)'!R93</f>
        <v>0</v>
      </c>
      <c r="S93" s="251">
        <f>'Касс.пл.Внеб.(50300) (2)'!S93+'Касс.пл.Внеб.(50320)'!S93</f>
        <v>0</v>
      </c>
    </row>
    <row r="94" spans="2:19" x14ac:dyDescent="0.2">
      <c r="B94" s="438"/>
      <c r="C94" s="321"/>
      <c r="D94" s="417"/>
      <c r="E94" s="250" t="s">
        <v>62</v>
      </c>
      <c r="F94" s="250" t="s">
        <v>62</v>
      </c>
      <c r="G94" s="241">
        <f t="shared" si="20"/>
        <v>0</v>
      </c>
      <c r="H94" s="251">
        <f>'Касс.пл.Внеб.(50300) (2)'!H94+'Касс.пл.Внеб.(50320)'!H94</f>
        <v>0</v>
      </c>
      <c r="I94" s="251">
        <f>'Касс.пл.Внеб.(50300) (2)'!I94+'Касс.пл.Внеб.(50320)'!I94</f>
        <v>0</v>
      </c>
      <c r="J94" s="251">
        <f>'Касс.пл.Внеб.(50300) (2)'!J94+'Касс.пл.Внеб.(50320)'!J94</f>
        <v>0</v>
      </c>
      <c r="K94" s="251">
        <f>'Касс.пл.Внеб.(50300) (2)'!K94+'Касс.пл.Внеб.(50320)'!K94</f>
        <v>0</v>
      </c>
      <c r="L94" s="251">
        <f>'Касс.пл.Внеб.(50300) (2)'!L94+'Касс.пл.Внеб.(50320)'!L94</f>
        <v>0</v>
      </c>
      <c r="M94" s="251">
        <f>'Касс.пл.Внеб.(50300) (2)'!M94+'Касс.пл.Внеб.(50320)'!M94</f>
        <v>0</v>
      </c>
      <c r="N94" s="251">
        <f>'Касс.пл.Внеб.(50300) (2)'!N94+'Касс.пл.Внеб.(50320)'!N94</f>
        <v>0</v>
      </c>
      <c r="O94" s="251">
        <f>'Касс.пл.Внеб.(50300) (2)'!O94+'Касс.пл.Внеб.(50320)'!O94</f>
        <v>0</v>
      </c>
      <c r="P94" s="251">
        <f>'Касс.пл.Внеб.(50300) (2)'!P94+'Касс.пл.Внеб.(50320)'!P94</f>
        <v>0</v>
      </c>
      <c r="Q94" s="251">
        <f>'Касс.пл.Внеб.(50300) (2)'!Q94+'Касс.пл.Внеб.(50320)'!Q94</f>
        <v>0</v>
      </c>
      <c r="R94" s="251">
        <f>'Касс.пл.Внеб.(50300) (2)'!R94+'Касс.пл.Внеб.(50320)'!R94</f>
        <v>0</v>
      </c>
      <c r="S94" s="251">
        <f>'Касс.пл.Внеб.(50300) (2)'!S94+'Касс.пл.Внеб.(50320)'!S94</f>
        <v>0</v>
      </c>
    </row>
    <row r="95" spans="2:19" x14ac:dyDescent="0.2">
      <c r="B95" s="438"/>
      <c r="C95" s="321"/>
      <c r="D95" s="417"/>
      <c r="E95" s="250" t="s">
        <v>63</v>
      </c>
      <c r="F95" s="250" t="s">
        <v>61</v>
      </c>
      <c r="G95" s="241">
        <f t="shared" si="20"/>
        <v>0</v>
      </c>
      <c r="H95" s="251">
        <f>'Касс.пл.Внеб.(50300) (2)'!H95+'Касс.пл.Внеб.(50320)'!H95</f>
        <v>0</v>
      </c>
      <c r="I95" s="251">
        <f>'Касс.пл.Внеб.(50300) (2)'!I95+'Касс.пл.Внеб.(50320)'!I95</f>
        <v>0</v>
      </c>
      <c r="J95" s="251">
        <f>'Касс.пл.Внеб.(50300) (2)'!J95+'Касс.пл.Внеб.(50320)'!J95</f>
        <v>0</v>
      </c>
      <c r="K95" s="251">
        <f>'Касс.пл.Внеб.(50300) (2)'!K95+'Касс.пл.Внеб.(50320)'!K95</f>
        <v>0</v>
      </c>
      <c r="L95" s="251">
        <f>'Касс.пл.Внеб.(50300) (2)'!L95+'Касс.пл.Внеб.(50320)'!L95</f>
        <v>0</v>
      </c>
      <c r="M95" s="251">
        <f>'Касс.пл.Внеб.(50300) (2)'!M95+'Касс.пл.Внеб.(50320)'!M95</f>
        <v>0</v>
      </c>
      <c r="N95" s="251">
        <f>'Касс.пл.Внеб.(50300) (2)'!N95+'Касс.пл.Внеб.(50320)'!N95</f>
        <v>0</v>
      </c>
      <c r="O95" s="251">
        <f>'Касс.пл.Внеб.(50300) (2)'!O95+'Касс.пл.Внеб.(50320)'!O95</f>
        <v>0</v>
      </c>
      <c r="P95" s="251">
        <f>'Касс.пл.Внеб.(50300) (2)'!P95+'Касс.пл.Внеб.(50320)'!P95</f>
        <v>0</v>
      </c>
      <c r="Q95" s="251">
        <f>'Касс.пл.Внеб.(50300) (2)'!Q95+'Касс.пл.Внеб.(50320)'!Q95</f>
        <v>0</v>
      </c>
      <c r="R95" s="251">
        <f>'Касс.пл.Внеб.(50300) (2)'!R95+'Касс.пл.Внеб.(50320)'!R95</f>
        <v>0</v>
      </c>
      <c r="S95" s="251">
        <f>'Касс.пл.Внеб.(50300) (2)'!S95+'Касс.пл.Внеб.(50320)'!S95</f>
        <v>0</v>
      </c>
    </row>
    <row r="96" spans="2:19" x14ac:dyDescent="0.2">
      <c r="B96" s="438"/>
      <c r="C96" s="321"/>
      <c r="D96" s="417"/>
      <c r="E96" s="250" t="s">
        <v>64</v>
      </c>
      <c r="F96" s="250" t="s">
        <v>65</v>
      </c>
      <c r="G96" s="241">
        <f t="shared" si="20"/>
        <v>85000</v>
      </c>
      <c r="H96" s="251">
        <f>'Касс.пл.Внеб.(50300) (2)'!H96+'Касс.пл.Внеб.(50320)'!H96</f>
        <v>7100</v>
      </c>
      <c r="I96" s="251">
        <f>'Касс.пл.Внеб.(50300) (2)'!I96+'Касс.пл.Внеб.(50320)'!I96</f>
        <v>7100</v>
      </c>
      <c r="J96" s="251">
        <f>'Касс.пл.Внеб.(50300) (2)'!J96+'Касс.пл.Внеб.(50320)'!J96</f>
        <v>7100</v>
      </c>
      <c r="K96" s="251">
        <f>'Касс.пл.Внеб.(50300) (2)'!K96+'Касс.пл.Внеб.(50320)'!K96</f>
        <v>7100</v>
      </c>
      <c r="L96" s="251">
        <f>'Касс.пл.Внеб.(50300) (2)'!L96+'Касс.пл.Внеб.(50320)'!L96</f>
        <v>7100</v>
      </c>
      <c r="M96" s="251">
        <f>'Касс.пл.Внеб.(50300) (2)'!M96+'Касс.пл.Внеб.(50320)'!M96</f>
        <v>7100</v>
      </c>
      <c r="N96" s="251">
        <f>'Касс.пл.Внеб.(50300) (2)'!N96+'Касс.пл.Внеб.(50320)'!N96</f>
        <v>7100</v>
      </c>
      <c r="O96" s="251">
        <f>'Касс.пл.Внеб.(50300) (2)'!O96+'Касс.пл.Внеб.(50320)'!O96</f>
        <v>7100</v>
      </c>
      <c r="P96" s="251">
        <f>'Касс.пл.Внеб.(50300) (2)'!P96+'Касс.пл.Внеб.(50320)'!P96</f>
        <v>7100</v>
      </c>
      <c r="Q96" s="251">
        <f>'Касс.пл.Внеб.(50300) (2)'!Q96+'Касс.пл.Внеб.(50320)'!Q96</f>
        <v>7100</v>
      </c>
      <c r="R96" s="251">
        <f>'Касс.пл.Внеб.(50300) (2)'!R96+'Касс.пл.Внеб.(50320)'!R96</f>
        <v>7100</v>
      </c>
      <c r="S96" s="251">
        <f>'Касс.пл.Внеб.(50300) (2)'!S96+'Касс.пл.Внеб.(50320)'!S96</f>
        <v>6900</v>
      </c>
    </row>
    <row r="97" spans="2:19" x14ac:dyDescent="0.2">
      <c r="B97" s="438"/>
      <c r="C97" s="321"/>
      <c r="D97" s="417"/>
      <c r="E97" s="227" t="s">
        <v>64</v>
      </c>
      <c r="F97" s="227" t="s">
        <v>66</v>
      </c>
      <c r="G97" s="241">
        <f t="shared" si="20"/>
        <v>0</v>
      </c>
      <c r="H97" s="251">
        <f>'Касс.пл.Внеб.(50300) (2)'!H97+'Касс.пл.Внеб.(50320)'!H97</f>
        <v>0</v>
      </c>
      <c r="I97" s="251">
        <f>'Касс.пл.Внеб.(50300) (2)'!I97+'Касс.пл.Внеб.(50320)'!I97</f>
        <v>0</v>
      </c>
      <c r="J97" s="251">
        <f>'Касс.пл.Внеб.(50300) (2)'!J97+'Касс.пл.Внеб.(50320)'!J97</f>
        <v>0</v>
      </c>
      <c r="K97" s="251">
        <f>'Касс.пл.Внеб.(50300) (2)'!K97+'Касс.пл.Внеб.(50320)'!K97</f>
        <v>0</v>
      </c>
      <c r="L97" s="251">
        <f>'Касс.пл.Внеб.(50300) (2)'!L97+'Касс.пл.Внеб.(50320)'!L97</f>
        <v>0</v>
      </c>
      <c r="M97" s="251">
        <f>'Касс.пл.Внеб.(50300) (2)'!M97+'Касс.пл.Внеб.(50320)'!M97</f>
        <v>0</v>
      </c>
      <c r="N97" s="251">
        <f>'Касс.пл.Внеб.(50300) (2)'!N97+'Касс.пл.Внеб.(50320)'!N97</f>
        <v>0</v>
      </c>
      <c r="O97" s="251">
        <f>'Касс.пл.Внеб.(50300) (2)'!O97+'Касс.пл.Внеб.(50320)'!O97</f>
        <v>0</v>
      </c>
      <c r="P97" s="251">
        <f>'Касс.пл.Внеб.(50300) (2)'!P97+'Касс.пл.Внеб.(50320)'!P97</f>
        <v>0</v>
      </c>
      <c r="Q97" s="251">
        <f>'Касс.пл.Внеб.(50300) (2)'!Q97+'Касс.пл.Внеб.(50320)'!Q97</f>
        <v>0</v>
      </c>
      <c r="R97" s="251">
        <f>'Касс.пл.Внеб.(50300) (2)'!R97+'Касс.пл.Внеб.(50320)'!R97</f>
        <v>0</v>
      </c>
      <c r="S97" s="251">
        <f>'Касс.пл.Внеб.(50300) (2)'!S97+'Касс.пл.Внеб.(50320)'!S97</f>
        <v>0</v>
      </c>
    </row>
    <row r="98" spans="2:19" x14ac:dyDescent="0.2">
      <c r="B98" s="248" t="s">
        <v>74</v>
      </c>
      <c r="C98" s="68" t="s">
        <v>58</v>
      </c>
      <c r="D98" s="227" t="s">
        <v>58</v>
      </c>
      <c r="E98" s="227" t="s">
        <v>58</v>
      </c>
      <c r="F98" s="227" t="s">
        <v>58</v>
      </c>
      <c r="G98" s="245" t="s">
        <v>58</v>
      </c>
      <c r="H98" s="227" t="s">
        <v>58</v>
      </c>
      <c r="I98" s="227" t="s">
        <v>58</v>
      </c>
      <c r="J98" s="227" t="s">
        <v>58</v>
      </c>
      <c r="K98" s="68" t="s">
        <v>58</v>
      </c>
      <c r="L98" s="227" t="s">
        <v>58</v>
      </c>
      <c r="M98" s="227" t="s">
        <v>58</v>
      </c>
      <c r="N98" s="227" t="s">
        <v>58</v>
      </c>
      <c r="O98" s="68" t="s">
        <v>58</v>
      </c>
      <c r="P98" s="227" t="s">
        <v>58</v>
      </c>
      <c r="Q98" s="227" t="s">
        <v>58</v>
      </c>
      <c r="R98" s="227" t="s">
        <v>58</v>
      </c>
      <c r="S98" s="227" t="s">
        <v>58</v>
      </c>
    </row>
    <row r="99" spans="2:19" ht="14.1" customHeight="1" x14ac:dyDescent="0.2">
      <c r="B99" s="248" t="s">
        <v>81</v>
      </c>
      <c r="C99" s="321" t="s">
        <v>217</v>
      </c>
      <c r="D99" s="417" t="s">
        <v>211</v>
      </c>
      <c r="E99" s="227" t="s">
        <v>58</v>
      </c>
      <c r="F99" s="227" t="s">
        <v>58</v>
      </c>
      <c r="G99" s="241">
        <f>H99+I99+J99+K99+L99+M99+N99+O99+P99+Q99+R99+S99</f>
        <v>0</v>
      </c>
      <c r="H99" s="251">
        <f>'Касс.пл.Внеб.(50300) (2)'!H99+'Касс.пл.Внеб.(50320)'!H99</f>
        <v>0</v>
      </c>
      <c r="I99" s="251">
        <f>'Касс.пл.Внеб.(50300) (2)'!I99+'Касс.пл.Внеб.(50320)'!I99</f>
        <v>0</v>
      </c>
      <c r="J99" s="251">
        <f>'Касс.пл.Внеб.(50300) (2)'!J99+'Касс.пл.Внеб.(50320)'!J99</f>
        <v>0</v>
      </c>
      <c r="K99" s="251">
        <f>'Касс.пл.Внеб.(50300) (2)'!K99+'Касс.пл.Внеб.(50320)'!K99</f>
        <v>0</v>
      </c>
      <c r="L99" s="251">
        <f>'Касс.пл.Внеб.(50300) (2)'!L99+'Касс.пл.Внеб.(50320)'!L99</f>
        <v>0</v>
      </c>
      <c r="M99" s="251">
        <f>'Касс.пл.Внеб.(50300) (2)'!M99+'Касс.пл.Внеб.(50320)'!M99</f>
        <v>0</v>
      </c>
      <c r="N99" s="251">
        <f>'Касс.пл.Внеб.(50300) (2)'!N99+'Касс.пл.Внеб.(50320)'!N99</f>
        <v>0</v>
      </c>
      <c r="O99" s="251">
        <f>'Касс.пл.Внеб.(50300) (2)'!O99+'Касс.пл.Внеб.(50320)'!O99</f>
        <v>0</v>
      </c>
      <c r="P99" s="251">
        <f>'Касс.пл.Внеб.(50300) (2)'!P99+'Касс.пл.Внеб.(50320)'!P99</f>
        <v>0</v>
      </c>
      <c r="Q99" s="251">
        <f>'Касс.пл.Внеб.(50300) (2)'!Q99+'Касс.пл.Внеб.(50320)'!Q99</f>
        <v>0</v>
      </c>
      <c r="R99" s="251">
        <f>'Касс.пл.Внеб.(50300) (2)'!R99+'Касс.пл.Внеб.(50320)'!R99</f>
        <v>0</v>
      </c>
      <c r="S99" s="251">
        <f>'Касс.пл.Внеб.(50300) (2)'!S99+'Касс.пл.Внеб.(50320)'!S99</f>
        <v>0</v>
      </c>
    </row>
    <row r="100" spans="2:19" ht="30" x14ac:dyDescent="0.2">
      <c r="B100" s="235" t="s">
        <v>221</v>
      </c>
      <c r="C100" s="321"/>
      <c r="D100" s="417"/>
      <c r="E100" s="227" t="s">
        <v>58</v>
      </c>
      <c r="F100" s="227" t="s">
        <v>58</v>
      </c>
      <c r="G100" s="241">
        <f>H100+I100+J100+K100+L100+M100+N100+O100+P100+Q100+R100+S100</f>
        <v>0</v>
      </c>
      <c r="H100" s="251">
        <f>'Касс.пл.Внеб.(50300) (2)'!H100+'Касс.пл.Внеб.(50320)'!H100</f>
        <v>0</v>
      </c>
      <c r="I100" s="251">
        <f>'Касс.пл.Внеб.(50300) (2)'!I100+'Касс.пл.Внеб.(50320)'!I100</f>
        <v>0</v>
      </c>
      <c r="J100" s="251">
        <f>'Касс.пл.Внеб.(50300) (2)'!J100+'Касс.пл.Внеб.(50320)'!J100</f>
        <v>0</v>
      </c>
      <c r="K100" s="251">
        <f>'Касс.пл.Внеб.(50300) (2)'!K100+'Касс.пл.Внеб.(50320)'!K100</f>
        <v>0</v>
      </c>
      <c r="L100" s="251">
        <f>'Касс.пл.Внеб.(50300) (2)'!L100+'Касс.пл.Внеб.(50320)'!L100</f>
        <v>0</v>
      </c>
      <c r="M100" s="251">
        <f>'Касс.пл.Внеб.(50300) (2)'!M100+'Касс.пл.Внеб.(50320)'!M100</f>
        <v>0</v>
      </c>
      <c r="N100" s="251">
        <f>'Касс.пл.Внеб.(50300) (2)'!N100+'Касс.пл.Внеб.(50320)'!N100</f>
        <v>0</v>
      </c>
      <c r="O100" s="251">
        <f>'Касс.пл.Внеб.(50300) (2)'!O100+'Касс.пл.Внеб.(50320)'!O100</f>
        <v>0</v>
      </c>
      <c r="P100" s="251">
        <f>'Касс.пл.Внеб.(50300) (2)'!P100+'Касс.пл.Внеб.(50320)'!P100</f>
        <v>0</v>
      </c>
      <c r="Q100" s="251">
        <f>'Касс.пл.Внеб.(50300) (2)'!Q100+'Касс.пл.Внеб.(50320)'!Q100</f>
        <v>0</v>
      </c>
      <c r="R100" s="251">
        <f>'Касс.пл.Внеб.(50300) (2)'!R100+'Касс.пл.Внеб.(50320)'!R100</f>
        <v>0</v>
      </c>
      <c r="S100" s="251">
        <f>'Касс.пл.Внеб.(50300) (2)'!S100+'Касс.пл.Внеб.(50320)'!S100</f>
        <v>0</v>
      </c>
    </row>
    <row r="101" spans="2:19" ht="30" x14ac:dyDescent="0.2">
      <c r="B101" s="235" t="s">
        <v>222</v>
      </c>
      <c r="C101" s="321"/>
      <c r="D101" s="417"/>
      <c r="E101" s="227" t="s">
        <v>58</v>
      </c>
      <c r="F101" s="227" t="s">
        <v>58</v>
      </c>
      <c r="G101" s="241">
        <f>H101+I101+J101+K101+L101+M101+N101+O101+P101+Q101+R101+S101</f>
        <v>0</v>
      </c>
      <c r="H101" s="251">
        <f>'Касс.пл.Внеб.(50300) (2)'!H101+'Касс.пл.Внеб.(50320)'!H101</f>
        <v>0</v>
      </c>
      <c r="I101" s="251">
        <f>'Касс.пл.Внеб.(50300) (2)'!I101+'Касс.пл.Внеб.(50320)'!I101</f>
        <v>0</v>
      </c>
      <c r="J101" s="251">
        <f>'Касс.пл.Внеб.(50300) (2)'!J101+'Касс.пл.Внеб.(50320)'!J101</f>
        <v>0</v>
      </c>
      <c r="K101" s="251">
        <f>'Касс.пл.Внеб.(50300) (2)'!K101+'Касс.пл.Внеб.(50320)'!K101</f>
        <v>0</v>
      </c>
      <c r="L101" s="251">
        <f>'Касс.пл.Внеб.(50300) (2)'!L101+'Касс.пл.Внеб.(50320)'!L101</f>
        <v>0</v>
      </c>
      <c r="M101" s="251">
        <f>'Касс.пл.Внеб.(50300) (2)'!M101+'Касс.пл.Внеб.(50320)'!M101</f>
        <v>0</v>
      </c>
      <c r="N101" s="251">
        <f>'Касс.пл.Внеб.(50300) (2)'!N101+'Касс.пл.Внеб.(50320)'!N101</f>
        <v>0</v>
      </c>
      <c r="O101" s="251">
        <f>'Касс.пл.Внеб.(50300) (2)'!O101+'Касс.пл.Внеб.(50320)'!O101</f>
        <v>0</v>
      </c>
      <c r="P101" s="251">
        <f>'Касс.пл.Внеб.(50300) (2)'!P101+'Касс.пл.Внеб.(50320)'!P101</f>
        <v>0</v>
      </c>
      <c r="Q101" s="251">
        <f>'Касс.пл.Внеб.(50300) (2)'!Q101+'Касс.пл.Внеб.(50320)'!Q101</f>
        <v>0</v>
      </c>
      <c r="R101" s="251">
        <f>'Касс.пл.Внеб.(50300) (2)'!R101+'Касс.пл.Внеб.(50320)'!R101</f>
        <v>0</v>
      </c>
      <c r="S101" s="251">
        <f>'Касс.пл.Внеб.(50300) (2)'!S101+'Касс.пл.Внеб.(50320)'!S101</f>
        <v>0</v>
      </c>
    </row>
    <row r="102" spans="2:19" ht="25.5" x14ac:dyDescent="0.2">
      <c r="B102" s="246" t="s">
        <v>82</v>
      </c>
      <c r="C102" s="64">
        <v>226</v>
      </c>
      <c r="D102" s="230" t="s">
        <v>58</v>
      </c>
      <c r="E102" s="230" t="s">
        <v>58</v>
      </c>
      <c r="F102" s="230" t="s">
        <v>58</v>
      </c>
      <c r="G102" s="241">
        <f>H102+I102+J102+K102+L102+M102+N102+O102+P102+Q102+R102+S102</f>
        <v>115100</v>
      </c>
      <c r="H102" s="253">
        <f t="shared" ref="H102:S102" si="23">H104+H112</f>
        <v>9600</v>
      </c>
      <c r="I102" s="253">
        <f t="shared" si="23"/>
        <v>9600</v>
      </c>
      <c r="J102" s="253">
        <f t="shared" si="23"/>
        <v>9600</v>
      </c>
      <c r="K102" s="253">
        <f t="shared" si="23"/>
        <v>9600</v>
      </c>
      <c r="L102" s="253">
        <f t="shared" si="23"/>
        <v>9600</v>
      </c>
      <c r="M102" s="253">
        <f t="shared" si="23"/>
        <v>9600</v>
      </c>
      <c r="N102" s="253">
        <f t="shared" si="23"/>
        <v>9550</v>
      </c>
      <c r="O102" s="253">
        <f t="shared" si="23"/>
        <v>9600</v>
      </c>
      <c r="P102" s="253">
        <f t="shared" si="23"/>
        <v>9600</v>
      </c>
      <c r="Q102" s="253">
        <f t="shared" si="23"/>
        <v>9650</v>
      </c>
      <c r="R102" s="253">
        <f t="shared" si="23"/>
        <v>9600</v>
      </c>
      <c r="S102" s="253">
        <f t="shared" si="23"/>
        <v>9500</v>
      </c>
    </row>
    <row r="103" spans="2:19" x14ac:dyDescent="0.2">
      <c r="B103" s="248" t="s">
        <v>19</v>
      </c>
      <c r="C103" s="68" t="s">
        <v>58</v>
      </c>
      <c r="D103" s="227" t="s">
        <v>58</v>
      </c>
      <c r="E103" s="227" t="s">
        <v>58</v>
      </c>
      <c r="F103" s="227" t="s">
        <v>58</v>
      </c>
      <c r="G103" s="245" t="s">
        <v>58</v>
      </c>
      <c r="H103" s="227" t="s">
        <v>58</v>
      </c>
      <c r="I103" s="227" t="s">
        <v>58</v>
      </c>
      <c r="J103" s="227" t="s">
        <v>58</v>
      </c>
      <c r="K103" s="68" t="s">
        <v>58</v>
      </c>
      <c r="L103" s="227" t="s">
        <v>58</v>
      </c>
      <c r="M103" s="227" t="s">
        <v>58</v>
      </c>
      <c r="N103" s="227" t="s">
        <v>58</v>
      </c>
      <c r="O103" s="68" t="s">
        <v>58</v>
      </c>
      <c r="P103" s="227" t="s">
        <v>58</v>
      </c>
      <c r="Q103" s="227" t="s">
        <v>58</v>
      </c>
      <c r="R103" s="227" t="s">
        <v>58</v>
      </c>
      <c r="S103" s="227" t="s">
        <v>58</v>
      </c>
    </row>
    <row r="104" spans="2:19" ht="14.1" customHeight="1" x14ac:dyDescent="0.2">
      <c r="B104" s="438" t="s">
        <v>82</v>
      </c>
      <c r="C104" s="320">
        <v>226</v>
      </c>
      <c r="D104" s="419">
        <v>243</v>
      </c>
      <c r="E104" s="249" t="s">
        <v>58</v>
      </c>
      <c r="F104" s="249" t="s">
        <v>58</v>
      </c>
      <c r="G104" s="241">
        <f t="shared" ref="G104:G109" si="24">H104+I104+J104+K104+L104+M104+N104+O104+P104+Q104+R104+S104</f>
        <v>0</v>
      </c>
      <c r="H104" s="241">
        <f t="shared" ref="H104:S104" si="25">H105+H106+H107+H108+H109</f>
        <v>0</v>
      </c>
      <c r="I104" s="241">
        <f t="shared" si="25"/>
        <v>0</v>
      </c>
      <c r="J104" s="241">
        <f t="shared" si="25"/>
        <v>0</v>
      </c>
      <c r="K104" s="241">
        <f t="shared" si="25"/>
        <v>0</v>
      </c>
      <c r="L104" s="241">
        <f t="shared" si="25"/>
        <v>0</v>
      </c>
      <c r="M104" s="241">
        <f t="shared" si="25"/>
        <v>0</v>
      </c>
      <c r="N104" s="241">
        <f t="shared" si="25"/>
        <v>0</v>
      </c>
      <c r="O104" s="241">
        <f t="shared" si="25"/>
        <v>0</v>
      </c>
      <c r="P104" s="241">
        <f t="shared" si="25"/>
        <v>0</v>
      </c>
      <c r="Q104" s="241">
        <f t="shared" si="25"/>
        <v>0</v>
      </c>
      <c r="R104" s="241">
        <f t="shared" si="25"/>
        <v>0</v>
      </c>
      <c r="S104" s="241">
        <f t="shared" si="25"/>
        <v>0</v>
      </c>
    </row>
    <row r="105" spans="2:19" x14ac:dyDescent="0.2">
      <c r="B105" s="438"/>
      <c r="C105" s="320"/>
      <c r="D105" s="419"/>
      <c r="E105" s="250" t="s">
        <v>60</v>
      </c>
      <c r="F105" s="250" t="s">
        <v>61</v>
      </c>
      <c r="G105" s="241">
        <f t="shared" si="24"/>
        <v>0</v>
      </c>
      <c r="H105" s="251">
        <f>'Касс.пл.Внеб.(50300) (2)'!H105+'Касс.пл.Внеб.(50320)'!H105</f>
        <v>0</v>
      </c>
      <c r="I105" s="251">
        <f>'Касс.пл.Внеб.(50300) (2)'!I105+'Касс.пл.Внеб.(50320)'!I105</f>
        <v>0</v>
      </c>
      <c r="J105" s="251">
        <f>'Касс.пл.Внеб.(50300) (2)'!J105+'Касс.пл.Внеб.(50320)'!J105</f>
        <v>0</v>
      </c>
      <c r="K105" s="251">
        <f>'Касс.пл.Внеб.(50300) (2)'!K105+'Касс.пл.Внеб.(50320)'!K105</f>
        <v>0</v>
      </c>
      <c r="L105" s="251">
        <f>'Касс.пл.Внеб.(50300) (2)'!L105+'Касс.пл.Внеб.(50320)'!L105</f>
        <v>0</v>
      </c>
      <c r="M105" s="251">
        <f>'Касс.пл.Внеб.(50300) (2)'!M105+'Касс.пл.Внеб.(50320)'!M105</f>
        <v>0</v>
      </c>
      <c r="N105" s="251">
        <f>'Касс.пл.Внеб.(50300) (2)'!N105+'Касс.пл.Внеб.(50320)'!N105</f>
        <v>0</v>
      </c>
      <c r="O105" s="251">
        <f>'Касс.пл.Внеб.(50300) (2)'!O105+'Касс.пл.Внеб.(50320)'!O105</f>
        <v>0</v>
      </c>
      <c r="P105" s="251">
        <f>'Касс.пл.Внеб.(50300) (2)'!P105+'Касс.пл.Внеб.(50320)'!P105</f>
        <v>0</v>
      </c>
      <c r="Q105" s="251">
        <f>'Касс.пл.Внеб.(50300) (2)'!Q105+'Касс.пл.Внеб.(50320)'!Q105</f>
        <v>0</v>
      </c>
      <c r="R105" s="251">
        <f>'Касс.пл.Внеб.(50300) (2)'!R105+'Касс.пл.Внеб.(50320)'!R105</f>
        <v>0</v>
      </c>
      <c r="S105" s="251">
        <f>'Касс.пл.Внеб.(50300) (2)'!S105+'Касс.пл.Внеб.(50320)'!S105</f>
        <v>0</v>
      </c>
    </row>
    <row r="106" spans="2:19" x14ac:dyDescent="0.2">
      <c r="B106" s="438"/>
      <c r="C106" s="320"/>
      <c r="D106" s="419"/>
      <c r="E106" s="250" t="s">
        <v>62</v>
      </c>
      <c r="F106" s="250" t="s">
        <v>62</v>
      </c>
      <c r="G106" s="241">
        <f t="shared" si="24"/>
        <v>0</v>
      </c>
      <c r="H106" s="251">
        <f>'Касс.пл.Внеб.(50300) (2)'!H106+'Касс.пл.Внеб.(50320)'!H106</f>
        <v>0</v>
      </c>
      <c r="I106" s="251">
        <f>'Касс.пл.Внеб.(50300) (2)'!I106+'Касс.пл.Внеб.(50320)'!I106</f>
        <v>0</v>
      </c>
      <c r="J106" s="251">
        <f>'Касс.пл.Внеб.(50300) (2)'!J106+'Касс.пл.Внеб.(50320)'!J106</f>
        <v>0</v>
      </c>
      <c r="K106" s="251">
        <f>'Касс.пл.Внеб.(50300) (2)'!K106+'Касс.пл.Внеб.(50320)'!K106</f>
        <v>0</v>
      </c>
      <c r="L106" s="251">
        <f>'Касс.пл.Внеб.(50300) (2)'!L106+'Касс.пл.Внеб.(50320)'!L106</f>
        <v>0</v>
      </c>
      <c r="M106" s="251">
        <f>'Касс.пл.Внеб.(50300) (2)'!M106+'Касс.пл.Внеб.(50320)'!M106</f>
        <v>0</v>
      </c>
      <c r="N106" s="251">
        <f>'Касс.пл.Внеб.(50300) (2)'!N106+'Касс.пл.Внеб.(50320)'!N106</f>
        <v>0</v>
      </c>
      <c r="O106" s="251">
        <f>'Касс.пл.Внеб.(50300) (2)'!O106+'Касс.пл.Внеб.(50320)'!O106</f>
        <v>0</v>
      </c>
      <c r="P106" s="251">
        <f>'Касс.пл.Внеб.(50300) (2)'!P106+'Касс.пл.Внеб.(50320)'!P106</f>
        <v>0</v>
      </c>
      <c r="Q106" s="251">
        <f>'Касс.пл.Внеб.(50300) (2)'!Q106+'Касс.пл.Внеб.(50320)'!Q106</f>
        <v>0</v>
      </c>
      <c r="R106" s="251">
        <f>'Касс.пл.Внеб.(50300) (2)'!R106+'Касс.пл.Внеб.(50320)'!R106</f>
        <v>0</v>
      </c>
      <c r="S106" s="251">
        <f>'Касс.пл.Внеб.(50300) (2)'!S106+'Касс.пл.Внеб.(50320)'!S106</f>
        <v>0</v>
      </c>
    </row>
    <row r="107" spans="2:19" x14ac:dyDescent="0.2">
      <c r="B107" s="438"/>
      <c r="C107" s="320"/>
      <c r="D107" s="419"/>
      <c r="E107" s="250" t="s">
        <v>63</v>
      </c>
      <c r="F107" s="250" t="s">
        <v>61</v>
      </c>
      <c r="G107" s="241">
        <f t="shared" si="24"/>
        <v>0</v>
      </c>
      <c r="H107" s="251">
        <f>'Касс.пл.Внеб.(50300) (2)'!H107+'Касс.пл.Внеб.(50320)'!H107</f>
        <v>0</v>
      </c>
      <c r="I107" s="251">
        <f>'Касс.пл.Внеб.(50300) (2)'!I107+'Касс.пл.Внеб.(50320)'!I107</f>
        <v>0</v>
      </c>
      <c r="J107" s="251">
        <f>'Касс.пл.Внеб.(50300) (2)'!J107+'Касс.пл.Внеб.(50320)'!J107</f>
        <v>0</v>
      </c>
      <c r="K107" s="251">
        <f>'Касс.пл.Внеб.(50300) (2)'!K107+'Касс.пл.Внеб.(50320)'!K107</f>
        <v>0</v>
      </c>
      <c r="L107" s="251">
        <f>'Касс.пл.Внеб.(50300) (2)'!L107+'Касс.пл.Внеб.(50320)'!L107</f>
        <v>0</v>
      </c>
      <c r="M107" s="251">
        <f>'Касс.пл.Внеб.(50300) (2)'!M107+'Касс.пл.Внеб.(50320)'!M107</f>
        <v>0</v>
      </c>
      <c r="N107" s="251">
        <f>'Касс.пл.Внеб.(50300) (2)'!N107+'Касс.пл.Внеб.(50320)'!N107</f>
        <v>0</v>
      </c>
      <c r="O107" s="251">
        <f>'Касс.пл.Внеб.(50300) (2)'!O107+'Касс.пл.Внеб.(50320)'!O107</f>
        <v>0</v>
      </c>
      <c r="P107" s="251">
        <f>'Касс.пл.Внеб.(50300) (2)'!P107+'Касс.пл.Внеб.(50320)'!P107</f>
        <v>0</v>
      </c>
      <c r="Q107" s="251">
        <f>'Касс.пл.Внеб.(50300) (2)'!Q107+'Касс.пл.Внеб.(50320)'!Q107</f>
        <v>0</v>
      </c>
      <c r="R107" s="251">
        <f>'Касс.пл.Внеб.(50300) (2)'!R107+'Касс.пл.Внеб.(50320)'!R107</f>
        <v>0</v>
      </c>
      <c r="S107" s="251">
        <f>'Касс.пл.Внеб.(50300) (2)'!S107+'Касс.пл.Внеб.(50320)'!S107</f>
        <v>0</v>
      </c>
    </row>
    <row r="108" spans="2:19" x14ac:dyDescent="0.2">
      <c r="B108" s="438"/>
      <c r="C108" s="320"/>
      <c r="D108" s="419"/>
      <c r="E108" s="250" t="s">
        <v>64</v>
      </c>
      <c r="F108" s="250" t="s">
        <v>65</v>
      </c>
      <c r="G108" s="241">
        <f t="shared" si="24"/>
        <v>0</v>
      </c>
      <c r="H108" s="251">
        <f>'Касс.пл.Внеб.(50300) (2)'!H108+'Касс.пл.Внеб.(50320)'!H108</f>
        <v>0</v>
      </c>
      <c r="I108" s="251">
        <f>'Касс.пл.Внеб.(50300) (2)'!I108+'Касс.пл.Внеб.(50320)'!I108</f>
        <v>0</v>
      </c>
      <c r="J108" s="251">
        <f>'Касс.пл.Внеб.(50300) (2)'!J108+'Касс.пл.Внеб.(50320)'!J108</f>
        <v>0</v>
      </c>
      <c r="K108" s="251">
        <f>'Касс.пл.Внеб.(50300) (2)'!K108+'Касс.пл.Внеб.(50320)'!K108</f>
        <v>0</v>
      </c>
      <c r="L108" s="251">
        <f>'Касс.пл.Внеб.(50300) (2)'!L108+'Касс.пл.Внеб.(50320)'!L108</f>
        <v>0</v>
      </c>
      <c r="M108" s="251">
        <f>'Касс.пл.Внеб.(50300) (2)'!M108+'Касс.пл.Внеб.(50320)'!M108</f>
        <v>0</v>
      </c>
      <c r="N108" s="251">
        <f>'Касс.пл.Внеб.(50300) (2)'!N108+'Касс.пл.Внеб.(50320)'!N108</f>
        <v>0</v>
      </c>
      <c r="O108" s="251">
        <f>'Касс.пл.Внеб.(50300) (2)'!O108+'Касс.пл.Внеб.(50320)'!O108</f>
        <v>0</v>
      </c>
      <c r="P108" s="251">
        <f>'Касс.пл.Внеб.(50300) (2)'!P108+'Касс.пл.Внеб.(50320)'!P108</f>
        <v>0</v>
      </c>
      <c r="Q108" s="251">
        <f>'Касс.пл.Внеб.(50300) (2)'!Q108+'Касс.пл.Внеб.(50320)'!Q108</f>
        <v>0</v>
      </c>
      <c r="R108" s="251">
        <f>'Касс.пл.Внеб.(50300) (2)'!R108+'Касс.пл.Внеб.(50320)'!R108</f>
        <v>0</v>
      </c>
      <c r="S108" s="251">
        <f>'Касс.пл.Внеб.(50300) (2)'!S108+'Касс.пл.Внеб.(50320)'!S108</f>
        <v>0</v>
      </c>
    </row>
    <row r="109" spans="2:19" x14ac:dyDescent="0.2">
      <c r="B109" s="438"/>
      <c r="C109" s="320"/>
      <c r="D109" s="419"/>
      <c r="E109" s="227" t="s">
        <v>64</v>
      </c>
      <c r="F109" s="227" t="s">
        <v>66</v>
      </c>
      <c r="G109" s="241">
        <f t="shared" si="24"/>
        <v>0</v>
      </c>
      <c r="H109" s="251">
        <f>'Касс.пл.Внеб.(50300) (2)'!H109+'Касс.пл.Внеб.(50320)'!H109</f>
        <v>0</v>
      </c>
      <c r="I109" s="251">
        <f>'Касс.пл.Внеб.(50300) (2)'!I109+'Касс.пл.Внеб.(50320)'!I109</f>
        <v>0</v>
      </c>
      <c r="J109" s="251">
        <f>'Касс.пл.Внеб.(50300) (2)'!J109+'Касс.пл.Внеб.(50320)'!J109</f>
        <v>0</v>
      </c>
      <c r="K109" s="251">
        <f>'Касс.пл.Внеб.(50300) (2)'!K109+'Касс.пл.Внеб.(50320)'!K109</f>
        <v>0</v>
      </c>
      <c r="L109" s="251">
        <f>'Касс.пл.Внеб.(50300) (2)'!L109+'Касс.пл.Внеб.(50320)'!L109</f>
        <v>0</v>
      </c>
      <c r="M109" s="251">
        <f>'Касс.пл.Внеб.(50300) (2)'!M109+'Касс.пл.Внеб.(50320)'!M109</f>
        <v>0</v>
      </c>
      <c r="N109" s="251">
        <f>'Касс.пл.Внеб.(50300) (2)'!N109+'Касс.пл.Внеб.(50320)'!N109</f>
        <v>0</v>
      </c>
      <c r="O109" s="251">
        <f>'Касс.пл.Внеб.(50300) (2)'!O109+'Касс.пл.Внеб.(50320)'!O109</f>
        <v>0</v>
      </c>
      <c r="P109" s="251">
        <f>'Касс.пл.Внеб.(50300) (2)'!P109+'Касс.пл.Внеб.(50320)'!P109</f>
        <v>0</v>
      </c>
      <c r="Q109" s="251">
        <f>'Касс.пл.Внеб.(50300) (2)'!Q109+'Касс.пл.Внеб.(50320)'!Q109</f>
        <v>0</v>
      </c>
      <c r="R109" s="251">
        <f>'Касс.пл.Внеб.(50300) (2)'!R109+'Касс.пл.Внеб.(50320)'!R109</f>
        <v>0</v>
      </c>
      <c r="S109" s="251">
        <f>'Касс.пл.Внеб.(50300) (2)'!S109+'Касс.пл.Внеб.(50320)'!S109</f>
        <v>0</v>
      </c>
    </row>
    <row r="110" spans="2:19" x14ac:dyDescent="0.2">
      <c r="B110" s="248" t="s">
        <v>74</v>
      </c>
      <c r="C110" s="68" t="s">
        <v>58</v>
      </c>
      <c r="D110" s="227" t="s">
        <v>58</v>
      </c>
      <c r="E110" s="227" t="s">
        <v>58</v>
      </c>
      <c r="F110" s="227" t="s">
        <v>58</v>
      </c>
      <c r="G110" s="245" t="s">
        <v>58</v>
      </c>
      <c r="H110" s="227" t="s">
        <v>58</v>
      </c>
      <c r="I110" s="227" t="s">
        <v>58</v>
      </c>
      <c r="J110" s="227" t="s">
        <v>58</v>
      </c>
      <c r="K110" s="68" t="s">
        <v>58</v>
      </c>
      <c r="L110" s="227" t="s">
        <v>58</v>
      </c>
      <c r="M110" s="227" t="s">
        <v>58</v>
      </c>
      <c r="N110" s="227" t="s">
        <v>58</v>
      </c>
      <c r="O110" s="68" t="s">
        <v>58</v>
      </c>
      <c r="P110" s="227" t="s">
        <v>58</v>
      </c>
      <c r="Q110" s="227" t="s">
        <v>58</v>
      </c>
      <c r="R110" s="227" t="s">
        <v>58</v>
      </c>
      <c r="S110" s="227" t="s">
        <v>58</v>
      </c>
    </row>
    <row r="111" spans="2:19" x14ac:dyDescent="0.2">
      <c r="B111" s="248" t="s">
        <v>83</v>
      </c>
      <c r="C111" s="223" t="s">
        <v>58</v>
      </c>
      <c r="D111" s="224" t="s">
        <v>58</v>
      </c>
      <c r="E111" s="224" t="s">
        <v>58</v>
      </c>
      <c r="F111" s="224" t="s">
        <v>58</v>
      </c>
      <c r="G111" s="241">
        <f t="shared" ref="G111:G118" si="26">H111+I111+J111+K111+L111+M111+N111+O111+P111+Q111+R111+S111</f>
        <v>0</v>
      </c>
      <c r="H111" s="251">
        <f>'Касс.пл.Внеб.(50300) (2)'!H111+'Касс.пл.Внеб.(50320)'!H111</f>
        <v>0</v>
      </c>
      <c r="I111" s="251">
        <f>'Касс.пл.Внеб.(50300) (2)'!I111+'Касс.пл.Внеб.(50320)'!I111</f>
        <v>0</v>
      </c>
      <c r="J111" s="251">
        <f>'Касс.пл.Внеб.(50300) (2)'!J111+'Касс.пл.Внеб.(50320)'!J111</f>
        <v>0</v>
      </c>
      <c r="K111" s="251">
        <f>'Касс.пл.Внеб.(50300) (2)'!K111+'Касс.пл.Внеб.(50320)'!K111</f>
        <v>0</v>
      </c>
      <c r="L111" s="251">
        <f>'Касс.пл.Внеб.(50300) (2)'!L111+'Касс.пл.Внеб.(50320)'!L111</f>
        <v>0</v>
      </c>
      <c r="M111" s="251">
        <f>'Касс.пл.Внеб.(50300) (2)'!M111+'Касс.пл.Внеб.(50320)'!M111</f>
        <v>0</v>
      </c>
      <c r="N111" s="251">
        <f>'Касс.пл.Внеб.(50300) (2)'!N111+'Касс.пл.Внеб.(50320)'!N111</f>
        <v>0</v>
      </c>
      <c r="O111" s="251">
        <f>'Касс.пл.Внеб.(50300) (2)'!O111+'Касс.пл.Внеб.(50320)'!O111</f>
        <v>0</v>
      </c>
      <c r="P111" s="251">
        <f>'Касс.пл.Внеб.(50300) (2)'!P111+'Касс.пл.Внеб.(50320)'!P111</f>
        <v>0</v>
      </c>
      <c r="Q111" s="251">
        <f>'Касс.пл.Внеб.(50300) (2)'!Q111+'Касс.пл.Внеб.(50320)'!Q111</f>
        <v>0</v>
      </c>
      <c r="R111" s="251">
        <f>'Касс.пл.Внеб.(50300) (2)'!R111+'Касс.пл.Внеб.(50320)'!R111</f>
        <v>0</v>
      </c>
      <c r="S111" s="251">
        <f>'Касс.пл.Внеб.(50300) (2)'!S111+'Касс.пл.Внеб.(50320)'!S111</f>
        <v>0</v>
      </c>
    </row>
    <row r="112" spans="2:19" ht="14.1" customHeight="1" x14ac:dyDescent="0.2">
      <c r="B112" s="438" t="s">
        <v>82</v>
      </c>
      <c r="C112" s="320">
        <v>226</v>
      </c>
      <c r="D112" s="419">
        <v>244</v>
      </c>
      <c r="E112" s="249" t="s">
        <v>58</v>
      </c>
      <c r="F112" s="249" t="s">
        <v>58</v>
      </c>
      <c r="G112" s="241">
        <f t="shared" si="26"/>
        <v>115100</v>
      </c>
      <c r="H112" s="241">
        <f t="shared" ref="H112:S112" si="27">H113+H114+H115+H116+H117</f>
        <v>9600</v>
      </c>
      <c r="I112" s="241">
        <f t="shared" si="27"/>
        <v>9600</v>
      </c>
      <c r="J112" s="241">
        <f t="shared" si="27"/>
        <v>9600</v>
      </c>
      <c r="K112" s="241">
        <f t="shared" si="27"/>
        <v>9600</v>
      </c>
      <c r="L112" s="241">
        <f t="shared" si="27"/>
        <v>9600</v>
      </c>
      <c r="M112" s="241">
        <f t="shared" si="27"/>
        <v>9600</v>
      </c>
      <c r="N112" s="241">
        <f t="shared" si="27"/>
        <v>9550</v>
      </c>
      <c r="O112" s="241">
        <f t="shared" si="27"/>
        <v>9600</v>
      </c>
      <c r="P112" s="241">
        <f t="shared" si="27"/>
        <v>9600</v>
      </c>
      <c r="Q112" s="241">
        <f t="shared" si="27"/>
        <v>9650</v>
      </c>
      <c r="R112" s="241">
        <f t="shared" si="27"/>
        <v>9600</v>
      </c>
      <c r="S112" s="241">
        <f t="shared" si="27"/>
        <v>9500</v>
      </c>
    </row>
    <row r="113" spans="2:19" x14ac:dyDescent="0.2">
      <c r="B113" s="438"/>
      <c r="C113" s="320"/>
      <c r="D113" s="419"/>
      <c r="E113" s="250" t="s">
        <v>60</v>
      </c>
      <c r="F113" s="250" t="s">
        <v>61</v>
      </c>
      <c r="G113" s="241">
        <f t="shared" si="26"/>
        <v>0</v>
      </c>
      <c r="H113" s="251">
        <f>'Касс.пл.Внеб.(50300) (2)'!H113+'Касс.пл.Внеб.(50320)'!H113</f>
        <v>0</v>
      </c>
      <c r="I113" s="251">
        <f>'Касс.пл.Внеб.(50300) (2)'!I113+'Касс.пл.Внеб.(50320)'!I113</f>
        <v>0</v>
      </c>
      <c r="J113" s="251">
        <f>'Касс.пл.Внеб.(50300) (2)'!J113+'Касс.пл.Внеб.(50320)'!J113</f>
        <v>0</v>
      </c>
      <c r="K113" s="251">
        <f>'Касс.пл.Внеб.(50300) (2)'!K113+'Касс.пл.Внеб.(50320)'!K113</f>
        <v>0</v>
      </c>
      <c r="L113" s="251">
        <f>'Касс.пл.Внеб.(50300) (2)'!L113+'Касс.пл.Внеб.(50320)'!L113</f>
        <v>0</v>
      </c>
      <c r="M113" s="251">
        <f>'Касс.пл.Внеб.(50300) (2)'!M113+'Касс.пл.Внеб.(50320)'!M113</f>
        <v>0</v>
      </c>
      <c r="N113" s="251">
        <f>'Касс.пл.Внеб.(50300) (2)'!N113+'Касс.пл.Внеб.(50320)'!N113</f>
        <v>0</v>
      </c>
      <c r="O113" s="251">
        <f>'Касс.пл.Внеб.(50300) (2)'!O113+'Касс.пл.Внеб.(50320)'!O113</f>
        <v>0</v>
      </c>
      <c r="P113" s="251">
        <f>'Касс.пл.Внеб.(50300) (2)'!P113+'Касс.пл.Внеб.(50320)'!P113</f>
        <v>0</v>
      </c>
      <c r="Q113" s="251">
        <f>'Касс.пл.Внеб.(50300) (2)'!Q113+'Касс.пл.Внеб.(50320)'!Q113</f>
        <v>0</v>
      </c>
      <c r="R113" s="251">
        <f>'Касс.пл.Внеб.(50300) (2)'!R113+'Касс.пл.Внеб.(50320)'!R113</f>
        <v>0</v>
      </c>
      <c r="S113" s="251">
        <f>'Касс.пл.Внеб.(50300) (2)'!S113+'Касс.пл.Внеб.(50320)'!S113</f>
        <v>0</v>
      </c>
    </row>
    <row r="114" spans="2:19" x14ac:dyDescent="0.2">
      <c r="B114" s="438"/>
      <c r="C114" s="320"/>
      <c r="D114" s="419"/>
      <c r="E114" s="250" t="s">
        <v>62</v>
      </c>
      <c r="F114" s="250" t="s">
        <v>62</v>
      </c>
      <c r="G114" s="241">
        <f t="shared" si="26"/>
        <v>0</v>
      </c>
      <c r="H114" s="251">
        <f>'Касс.пл.Внеб.(50300) (2)'!H114+'Касс.пл.Внеб.(50320)'!H114</f>
        <v>0</v>
      </c>
      <c r="I114" s="251">
        <f>'Касс.пл.Внеб.(50300) (2)'!I114+'Касс.пл.Внеб.(50320)'!I114</f>
        <v>0</v>
      </c>
      <c r="J114" s="251">
        <f>'Касс.пл.Внеб.(50300) (2)'!J114+'Касс.пл.Внеб.(50320)'!J114</f>
        <v>0</v>
      </c>
      <c r="K114" s="251">
        <f>'Касс.пл.Внеб.(50300) (2)'!K114+'Касс.пл.Внеб.(50320)'!K114</f>
        <v>0</v>
      </c>
      <c r="L114" s="251">
        <f>'Касс.пл.Внеб.(50300) (2)'!L114+'Касс.пл.Внеб.(50320)'!L114</f>
        <v>0</v>
      </c>
      <c r="M114" s="251">
        <f>'Касс.пл.Внеб.(50300) (2)'!M114+'Касс.пл.Внеб.(50320)'!M114</f>
        <v>0</v>
      </c>
      <c r="N114" s="251">
        <f>'Касс.пл.Внеб.(50300) (2)'!N114+'Касс.пл.Внеб.(50320)'!N114</f>
        <v>0</v>
      </c>
      <c r="O114" s="251">
        <f>'Касс.пл.Внеб.(50300) (2)'!O114+'Касс.пл.Внеб.(50320)'!O114</f>
        <v>0</v>
      </c>
      <c r="P114" s="251">
        <f>'Касс.пл.Внеб.(50300) (2)'!P114+'Касс.пл.Внеб.(50320)'!P114</f>
        <v>0</v>
      </c>
      <c r="Q114" s="251">
        <f>'Касс.пл.Внеб.(50300) (2)'!Q114+'Касс.пл.Внеб.(50320)'!Q114</f>
        <v>0</v>
      </c>
      <c r="R114" s="251">
        <f>'Касс.пл.Внеб.(50300) (2)'!R114+'Касс.пл.Внеб.(50320)'!R114</f>
        <v>0</v>
      </c>
      <c r="S114" s="251">
        <f>'Касс.пл.Внеб.(50300) (2)'!S114+'Касс.пл.Внеб.(50320)'!S114</f>
        <v>0</v>
      </c>
    </row>
    <row r="115" spans="2:19" x14ac:dyDescent="0.2">
      <c r="B115" s="438"/>
      <c r="C115" s="320"/>
      <c r="D115" s="419"/>
      <c r="E115" s="250" t="s">
        <v>63</v>
      </c>
      <c r="F115" s="250" t="s">
        <v>61</v>
      </c>
      <c r="G115" s="241">
        <f t="shared" si="26"/>
        <v>0</v>
      </c>
      <c r="H115" s="251">
        <f>'Касс.пл.Внеб.(50300) (2)'!H115+'Касс.пл.Внеб.(50320)'!H115</f>
        <v>0</v>
      </c>
      <c r="I115" s="251">
        <f>'Касс.пл.Внеб.(50300) (2)'!I115+'Касс.пл.Внеб.(50320)'!I115</f>
        <v>0</v>
      </c>
      <c r="J115" s="251">
        <f>'Касс.пл.Внеб.(50300) (2)'!J115+'Касс.пл.Внеб.(50320)'!J115</f>
        <v>0</v>
      </c>
      <c r="K115" s="251">
        <f>'Касс.пл.Внеб.(50300) (2)'!K115+'Касс.пл.Внеб.(50320)'!K115</f>
        <v>0</v>
      </c>
      <c r="L115" s="251">
        <f>'Касс.пл.Внеб.(50300) (2)'!L115+'Касс.пл.Внеб.(50320)'!L115</f>
        <v>0</v>
      </c>
      <c r="M115" s="251">
        <f>'Касс.пл.Внеб.(50300) (2)'!M115+'Касс.пл.Внеб.(50320)'!M115</f>
        <v>0</v>
      </c>
      <c r="N115" s="251">
        <f>'Касс.пл.Внеб.(50300) (2)'!N115+'Касс.пл.Внеб.(50320)'!N115</f>
        <v>0</v>
      </c>
      <c r="O115" s="251">
        <f>'Касс.пл.Внеб.(50300) (2)'!O115+'Касс.пл.Внеб.(50320)'!O115</f>
        <v>0</v>
      </c>
      <c r="P115" s="251">
        <f>'Касс.пл.Внеб.(50300) (2)'!P115+'Касс.пл.Внеб.(50320)'!P115</f>
        <v>0</v>
      </c>
      <c r="Q115" s="251">
        <f>'Касс.пл.Внеб.(50300) (2)'!Q115+'Касс.пл.Внеб.(50320)'!Q115</f>
        <v>0</v>
      </c>
      <c r="R115" s="251">
        <f>'Касс.пл.Внеб.(50300) (2)'!R115+'Касс.пл.Внеб.(50320)'!R115</f>
        <v>0</v>
      </c>
      <c r="S115" s="251">
        <f>'Касс.пл.Внеб.(50300) (2)'!S115+'Касс.пл.Внеб.(50320)'!S115</f>
        <v>0</v>
      </c>
    </row>
    <row r="116" spans="2:19" x14ac:dyDescent="0.2">
      <c r="B116" s="438"/>
      <c r="C116" s="320"/>
      <c r="D116" s="419"/>
      <c r="E116" s="250" t="s">
        <v>64</v>
      </c>
      <c r="F116" s="250" t="s">
        <v>65</v>
      </c>
      <c r="G116" s="241">
        <f t="shared" si="26"/>
        <v>115100</v>
      </c>
      <c r="H116" s="251">
        <f>'Касс.пл.Внеб.(50300) (2)'!H116+'Касс.пл.Внеб.(50320)'!H116</f>
        <v>9600</v>
      </c>
      <c r="I116" s="251">
        <f>'Касс.пл.Внеб.(50300) (2)'!I116+'Касс.пл.Внеб.(50320)'!I116</f>
        <v>9600</v>
      </c>
      <c r="J116" s="251">
        <f>'Касс.пл.Внеб.(50300) (2)'!J116+'Касс.пл.Внеб.(50320)'!J116</f>
        <v>9600</v>
      </c>
      <c r="K116" s="251">
        <f>'Касс.пл.Внеб.(50300) (2)'!K116+'Касс.пл.Внеб.(50320)'!K116</f>
        <v>9600</v>
      </c>
      <c r="L116" s="251">
        <f>'Касс.пл.Внеб.(50300) (2)'!L116+'Касс.пл.Внеб.(50320)'!L116</f>
        <v>9600</v>
      </c>
      <c r="M116" s="251">
        <f>'Касс.пл.Внеб.(50300) (2)'!M116+'Касс.пл.Внеб.(50320)'!M116</f>
        <v>9600</v>
      </c>
      <c r="N116" s="251">
        <f>'Касс.пл.Внеб.(50300) (2)'!N116+'Касс.пл.Внеб.(50320)'!N116</f>
        <v>9550</v>
      </c>
      <c r="O116" s="251">
        <f>'Касс.пл.Внеб.(50300) (2)'!O116+'Касс.пл.Внеб.(50320)'!O116</f>
        <v>9600</v>
      </c>
      <c r="P116" s="251">
        <f>'Касс.пл.Внеб.(50300) (2)'!P116+'Касс.пл.Внеб.(50320)'!P116</f>
        <v>9600</v>
      </c>
      <c r="Q116" s="251">
        <f>'Касс.пл.Внеб.(50300) (2)'!Q116+'Касс.пл.Внеб.(50320)'!Q116</f>
        <v>9650</v>
      </c>
      <c r="R116" s="251">
        <f>'Касс.пл.Внеб.(50300) (2)'!R116+'Касс.пл.Внеб.(50320)'!R116</f>
        <v>9600</v>
      </c>
      <c r="S116" s="251">
        <f>'Касс.пл.Внеб.(50300) (2)'!S116+'Касс.пл.Внеб.(50320)'!S116</f>
        <v>9500</v>
      </c>
    </row>
    <row r="117" spans="2:19" x14ac:dyDescent="0.2">
      <c r="B117" s="438"/>
      <c r="C117" s="320"/>
      <c r="D117" s="419"/>
      <c r="E117" s="227" t="s">
        <v>64</v>
      </c>
      <c r="F117" s="227" t="s">
        <v>66</v>
      </c>
      <c r="G117" s="241">
        <f t="shared" si="26"/>
        <v>0</v>
      </c>
      <c r="H117" s="251">
        <f>'Касс.пл.Внеб.(50300) (2)'!H117+'Касс.пл.Внеб.(50320)'!H117</f>
        <v>0</v>
      </c>
      <c r="I117" s="251">
        <f>'Касс.пл.Внеб.(50300) (2)'!I117+'Касс.пл.Внеб.(50320)'!I117</f>
        <v>0</v>
      </c>
      <c r="J117" s="251">
        <f>'Касс.пл.Внеб.(50300) (2)'!J117+'Касс.пл.Внеб.(50320)'!J117</f>
        <v>0</v>
      </c>
      <c r="K117" s="251">
        <f>'Касс.пл.Внеб.(50300) (2)'!K117+'Касс.пл.Внеб.(50320)'!K117</f>
        <v>0</v>
      </c>
      <c r="L117" s="251">
        <f>'Касс.пл.Внеб.(50300) (2)'!L117+'Касс.пл.Внеб.(50320)'!L117</f>
        <v>0</v>
      </c>
      <c r="M117" s="251">
        <f>'Касс.пл.Внеб.(50300) (2)'!M117+'Касс.пл.Внеб.(50320)'!M117</f>
        <v>0</v>
      </c>
      <c r="N117" s="251">
        <f>'Касс.пл.Внеб.(50300) (2)'!N117+'Касс.пл.Внеб.(50320)'!N117</f>
        <v>0</v>
      </c>
      <c r="O117" s="251">
        <f>'Касс.пл.Внеб.(50300) (2)'!O117+'Касс.пл.Внеб.(50320)'!O117</f>
        <v>0</v>
      </c>
      <c r="P117" s="251">
        <f>'Касс.пл.Внеб.(50300) (2)'!P117+'Касс.пл.Внеб.(50320)'!P117</f>
        <v>0</v>
      </c>
      <c r="Q117" s="251">
        <f>'Касс.пл.Внеб.(50300) (2)'!Q117+'Касс.пл.Внеб.(50320)'!Q117</f>
        <v>0</v>
      </c>
      <c r="R117" s="251">
        <f>'Касс.пл.Внеб.(50300) (2)'!R117+'Касс.пл.Внеб.(50320)'!R117</f>
        <v>0</v>
      </c>
      <c r="S117" s="251">
        <f>'Касс.пл.Внеб.(50300) (2)'!S117+'Касс.пл.Внеб.(50320)'!S117</f>
        <v>0</v>
      </c>
    </row>
    <row r="118" spans="2:19" ht="63.75" x14ac:dyDescent="0.2">
      <c r="B118" s="246" t="s">
        <v>84</v>
      </c>
      <c r="C118" s="64">
        <v>240</v>
      </c>
      <c r="D118" s="232" t="s">
        <v>58</v>
      </c>
      <c r="E118" s="232" t="s">
        <v>58</v>
      </c>
      <c r="F118" s="232" t="s">
        <v>58</v>
      </c>
      <c r="G118" s="241">
        <f t="shared" si="26"/>
        <v>0</v>
      </c>
      <c r="H118" s="247">
        <f t="shared" ref="H118:S118" si="28">H120</f>
        <v>0</v>
      </c>
      <c r="I118" s="247">
        <f t="shared" si="28"/>
        <v>0</v>
      </c>
      <c r="J118" s="247">
        <f t="shared" si="28"/>
        <v>0</v>
      </c>
      <c r="K118" s="247">
        <f t="shared" si="28"/>
        <v>0</v>
      </c>
      <c r="L118" s="247">
        <f t="shared" si="28"/>
        <v>0</v>
      </c>
      <c r="M118" s="247">
        <f t="shared" si="28"/>
        <v>0</v>
      </c>
      <c r="N118" s="247">
        <f t="shared" si="28"/>
        <v>0</v>
      </c>
      <c r="O118" s="247">
        <f t="shared" si="28"/>
        <v>0</v>
      </c>
      <c r="P118" s="247">
        <f t="shared" si="28"/>
        <v>0</v>
      </c>
      <c r="Q118" s="247">
        <f t="shared" si="28"/>
        <v>0</v>
      </c>
      <c r="R118" s="247">
        <f t="shared" si="28"/>
        <v>0</v>
      </c>
      <c r="S118" s="247">
        <f t="shared" si="28"/>
        <v>0</v>
      </c>
    </row>
    <row r="119" spans="2:19" x14ac:dyDescent="0.2">
      <c r="B119" s="248" t="s">
        <v>74</v>
      </c>
      <c r="C119" s="68" t="s">
        <v>58</v>
      </c>
      <c r="D119" s="227" t="s">
        <v>58</v>
      </c>
      <c r="E119" s="227" t="s">
        <v>58</v>
      </c>
      <c r="F119" s="227" t="s">
        <v>58</v>
      </c>
      <c r="G119" s="245" t="s">
        <v>58</v>
      </c>
      <c r="H119" s="227" t="s">
        <v>58</v>
      </c>
      <c r="I119" s="227" t="s">
        <v>58</v>
      </c>
      <c r="J119" s="227" t="s">
        <v>58</v>
      </c>
      <c r="K119" s="68" t="s">
        <v>58</v>
      </c>
      <c r="L119" s="227" t="s">
        <v>58</v>
      </c>
      <c r="M119" s="227" t="s">
        <v>58</v>
      </c>
      <c r="N119" s="227" t="s">
        <v>58</v>
      </c>
      <c r="O119" s="68" t="s">
        <v>58</v>
      </c>
      <c r="P119" s="227" t="s">
        <v>58</v>
      </c>
      <c r="Q119" s="227" t="s">
        <v>58</v>
      </c>
      <c r="R119" s="227" t="s">
        <v>58</v>
      </c>
      <c r="S119" s="227" t="s">
        <v>58</v>
      </c>
    </row>
    <row r="120" spans="2:19" ht="14.1" customHeight="1" x14ac:dyDescent="0.2">
      <c r="B120" s="438" t="s">
        <v>85</v>
      </c>
      <c r="C120" s="320">
        <v>241</v>
      </c>
      <c r="D120" s="419" t="s">
        <v>58</v>
      </c>
      <c r="E120" s="249" t="s">
        <v>58</v>
      </c>
      <c r="F120" s="249" t="s">
        <v>58</v>
      </c>
      <c r="G120" s="241">
        <f t="shared" ref="G120:G126" si="29">H120+I120+J120+K120+L120+M120+N120+O120+P120+Q120+R120+S120</f>
        <v>0</v>
      </c>
      <c r="H120" s="241">
        <f t="shared" ref="H120:S120" si="30">H121+H122+H123+H124+H125</f>
        <v>0</v>
      </c>
      <c r="I120" s="241">
        <f t="shared" si="30"/>
        <v>0</v>
      </c>
      <c r="J120" s="241">
        <f t="shared" si="30"/>
        <v>0</v>
      </c>
      <c r="K120" s="241">
        <f t="shared" si="30"/>
        <v>0</v>
      </c>
      <c r="L120" s="241">
        <f t="shared" si="30"/>
        <v>0</v>
      </c>
      <c r="M120" s="241">
        <f t="shared" si="30"/>
        <v>0</v>
      </c>
      <c r="N120" s="241">
        <f t="shared" si="30"/>
        <v>0</v>
      </c>
      <c r="O120" s="241">
        <f t="shared" si="30"/>
        <v>0</v>
      </c>
      <c r="P120" s="241">
        <f t="shared" si="30"/>
        <v>0</v>
      </c>
      <c r="Q120" s="241">
        <f t="shared" si="30"/>
        <v>0</v>
      </c>
      <c r="R120" s="241">
        <f t="shared" si="30"/>
        <v>0</v>
      </c>
      <c r="S120" s="241">
        <f t="shared" si="30"/>
        <v>0</v>
      </c>
    </row>
    <row r="121" spans="2:19" x14ac:dyDescent="0.2">
      <c r="B121" s="438"/>
      <c r="C121" s="320"/>
      <c r="D121" s="419"/>
      <c r="E121" s="250" t="s">
        <v>60</v>
      </c>
      <c r="F121" s="250" t="s">
        <v>61</v>
      </c>
      <c r="G121" s="241">
        <f t="shared" si="29"/>
        <v>0</v>
      </c>
      <c r="H121" s="251">
        <f>'Касс.пл.Внеб.(50300) (2)'!H121+'Касс.пл.Внеб.(50320)'!H121</f>
        <v>0</v>
      </c>
      <c r="I121" s="251">
        <f>'Касс.пл.Внеб.(50300) (2)'!I121+'Касс.пл.Внеб.(50320)'!I121</f>
        <v>0</v>
      </c>
      <c r="J121" s="251">
        <f>'Касс.пл.Внеб.(50300) (2)'!J121+'Касс.пл.Внеб.(50320)'!J121</f>
        <v>0</v>
      </c>
      <c r="K121" s="251">
        <f>'Касс.пл.Внеб.(50300) (2)'!K121+'Касс.пл.Внеб.(50320)'!K121</f>
        <v>0</v>
      </c>
      <c r="L121" s="251">
        <f>'Касс.пл.Внеб.(50300) (2)'!L121+'Касс.пл.Внеб.(50320)'!L121</f>
        <v>0</v>
      </c>
      <c r="M121" s="251">
        <f>'Касс.пл.Внеб.(50300) (2)'!M121+'Касс.пл.Внеб.(50320)'!M121</f>
        <v>0</v>
      </c>
      <c r="N121" s="251">
        <f>'Касс.пл.Внеб.(50300) (2)'!N121+'Касс.пл.Внеб.(50320)'!N121</f>
        <v>0</v>
      </c>
      <c r="O121" s="251">
        <f>'Касс.пл.Внеб.(50300) (2)'!O121+'Касс.пл.Внеб.(50320)'!O121</f>
        <v>0</v>
      </c>
      <c r="P121" s="251">
        <f>'Касс.пл.Внеб.(50300) (2)'!P121+'Касс.пл.Внеб.(50320)'!P121</f>
        <v>0</v>
      </c>
      <c r="Q121" s="251">
        <f>'Касс.пл.Внеб.(50300) (2)'!Q121+'Касс.пл.Внеб.(50320)'!Q121</f>
        <v>0</v>
      </c>
      <c r="R121" s="251">
        <f>'Касс.пл.Внеб.(50300) (2)'!R121+'Касс.пл.Внеб.(50320)'!R121</f>
        <v>0</v>
      </c>
      <c r="S121" s="251">
        <f>'Касс.пл.Внеб.(50300) (2)'!S121+'Касс.пл.Внеб.(50320)'!S121</f>
        <v>0</v>
      </c>
    </row>
    <row r="122" spans="2:19" x14ac:dyDescent="0.2">
      <c r="B122" s="438"/>
      <c r="C122" s="320"/>
      <c r="D122" s="419"/>
      <c r="E122" s="250" t="s">
        <v>62</v>
      </c>
      <c r="F122" s="250" t="s">
        <v>62</v>
      </c>
      <c r="G122" s="241">
        <f t="shared" si="29"/>
        <v>0</v>
      </c>
      <c r="H122" s="251">
        <f>'Касс.пл.Внеб.(50300) (2)'!H122+'Касс.пл.Внеб.(50320)'!H122</f>
        <v>0</v>
      </c>
      <c r="I122" s="251">
        <f>'Касс.пл.Внеб.(50300) (2)'!I122+'Касс.пл.Внеб.(50320)'!I122</f>
        <v>0</v>
      </c>
      <c r="J122" s="251">
        <f>'Касс.пл.Внеб.(50300) (2)'!J122+'Касс.пл.Внеб.(50320)'!J122</f>
        <v>0</v>
      </c>
      <c r="K122" s="251">
        <f>'Касс.пл.Внеб.(50300) (2)'!K122+'Касс.пл.Внеб.(50320)'!K122</f>
        <v>0</v>
      </c>
      <c r="L122" s="251">
        <f>'Касс.пл.Внеб.(50300) (2)'!L122+'Касс.пл.Внеб.(50320)'!L122</f>
        <v>0</v>
      </c>
      <c r="M122" s="251">
        <f>'Касс.пл.Внеб.(50300) (2)'!M122+'Касс.пл.Внеб.(50320)'!M122</f>
        <v>0</v>
      </c>
      <c r="N122" s="251">
        <f>'Касс.пл.Внеб.(50300) (2)'!N122+'Касс.пл.Внеб.(50320)'!N122</f>
        <v>0</v>
      </c>
      <c r="O122" s="251">
        <f>'Касс.пл.Внеб.(50300) (2)'!O122+'Касс.пл.Внеб.(50320)'!O122</f>
        <v>0</v>
      </c>
      <c r="P122" s="251">
        <f>'Касс.пл.Внеб.(50300) (2)'!P122+'Касс.пл.Внеб.(50320)'!P122</f>
        <v>0</v>
      </c>
      <c r="Q122" s="251">
        <f>'Касс.пл.Внеб.(50300) (2)'!Q122+'Касс.пл.Внеб.(50320)'!Q122</f>
        <v>0</v>
      </c>
      <c r="R122" s="251">
        <f>'Касс.пл.Внеб.(50300) (2)'!R122+'Касс.пл.Внеб.(50320)'!R122</f>
        <v>0</v>
      </c>
      <c r="S122" s="251">
        <f>'Касс.пл.Внеб.(50300) (2)'!S122+'Касс.пл.Внеб.(50320)'!S122</f>
        <v>0</v>
      </c>
    </row>
    <row r="123" spans="2:19" x14ac:dyDescent="0.2">
      <c r="B123" s="438"/>
      <c r="C123" s="320"/>
      <c r="D123" s="419"/>
      <c r="E123" s="250" t="s">
        <v>63</v>
      </c>
      <c r="F123" s="250" t="s">
        <v>61</v>
      </c>
      <c r="G123" s="241">
        <f t="shared" si="29"/>
        <v>0</v>
      </c>
      <c r="H123" s="251">
        <f>'Касс.пл.Внеб.(50300) (2)'!H123+'Касс.пл.Внеб.(50320)'!H123</f>
        <v>0</v>
      </c>
      <c r="I123" s="251">
        <f>'Касс.пл.Внеб.(50300) (2)'!I123+'Касс.пл.Внеб.(50320)'!I123</f>
        <v>0</v>
      </c>
      <c r="J123" s="251">
        <f>'Касс.пл.Внеб.(50300) (2)'!J123+'Касс.пл.Внеб.(50320)'!J123</f>
        <v>0</v>
      </c>
      <c r="K123" s="251">
        <f>'Касс.пл.Внеб.(50300) (2)'!K123+'Касс.пл.Внеб.(50320)'!K123</f>
        <v>0</v>
      </c>
      <c r="L123" s="251">
        <f>'Касс.пл.Внеб.(50300) (2)'!L123+'Касс.пл.Внеб.(50320)'!L123</f>
        <v>0</v>
      </c>
      <c r="M123" s="251">
        <f>'Касс.пл.Внеб.(50300) (2)'!M123+'Касс.пл.Внеб.(50320)'!M123</f>
        <v>0</v>
      </c>
      <c r="N123" s="251">
        <f>'Касс.пл.Внеб.(50300) (2)'!N123+'Касс.пл.Внеб.(50320)'!N123</f>
        <v>0</v>
      </c>
      <c r="O123" s="251">
        <f>'Касс.пл.Внеб.(50300) (2)'!O123+'Касс.пл.Внеб.(50320)'!O123</f>
        <v>0</v>
      </c>
      <c r="P123" s="251">
        <f>'Касс.пл.Внеб.(50300) (2)'!P123+'Касс.пл.Внеб.(50320)'!P123</f>
        <v>0</v>
      </c>
      <c r="Q123" s="251">
        <f>'Касс.пл.Внеб.(50300) (2)'!Q123+'Касс.пл.Внеб.(50320)'!Q123</f>
        <v>0</v>
      </c>
      <c r="R123" s="251">
        <f>'Касс.пл.Внеб.(50300) (2)'!R123+'Касс.пл.Внеб.(50320)'!R123</f>
        <v>0</v>
      </c>
      <c r="S123" s="251">
        <f>'Касс.пл.Внеб.(50300) (2)'!S123+'Касс.пл.Внеб.(50320)'!S123</f>
        <v>0</v>
      </c>
    </row>
    <row r="124" spans="2:19" x14ac:dyDescent="0.2">
      <c r="B124" s="438"/>
      <c r="C124" s="320"/>
      <c r="D124" s="419"/>
      <c r="E124" s="250" t="s">
        <v>64</v>
      </c>
      <c r="F124" s="250" t="s">
        <v>65</v>
      </c>
      <c r="G124" s="241">
        <f t="shared" si="29"/>
        <v>0</v>
      </c>
      <c r="H124" s="251">
        <f>'Касс.пл.Внеб.(50300) (2)'!H124+'Касс.пл.Внеб.(50320)'!H124</f>
        <v>0</v>
      </c>
      <c r="I124" s="251">
        <f>'Касс.пл.Внеб.(50300) (2)'!I124+'Касс.пл.Внеб.(50320)'!I124</f>
        <v>0</v>
      </c>
      <c r="J124" s="251">
        <f>'Касс.пл.Внеб.(50300) (2)'!J124+'Касс.пл.Внеб.(50320)'!J124</f>
        <v>0</v>
      </c>
      <c r="K124" s="251">
        <f>'Касс.пл.Внеб.(50300) (2)'!K124+'Касс.пл.Внеб.(50320)'!K124</f>
        <v>0</v>
      </c>
      <c r="L124" s="251">
        <f>'Касс.пл.Внеб.(50300) (2)'!L124+'Касс.пл.Внеб.(50320)'!L124</f>
        <v>0</v>
      </c>
      <c r="M124" s="251">
        <f>'Касс.пл.Внеб.(50300) (2)'!M124+'Касс.пл.Внеб.(50320)'!M124</f>
        <v>0</v>
      </c>
      <c r="N124" s="251">
        <f>'Касс.пл.Внеб.(50300) (2)'!N124+'Касс.пл.Внеб.(50320)'!N124</f>
        <v>0</v>
      </c>
      <c r="O124" s="251">
        <f>'Касс.пл.Внеб.(50300) (2)'!O124+'Касс.пл.Внеб.(50320)'!O124</f>
        <v>0</v>
      </c>
      <c r="P124" s="251">
        <f>'Касс.пл.Внеб.(50300) (2)'!P124+'Касс.пл.Внеб.(50320)'!P124</f>
        <v>0</v>
      </c>
      <c r="Q124" s="251">
        <f>'Касс.пл.Внеб.(50300) (2)'!Q124+'Касс.пл.Внеб.(50320)'!Q124</f>
        <v>0</v>
      </c>
      <c r="R124" s="251">
        <f>'Касс.пл.Внеб.(50300) (2)'!R124+'Касс.пл.Внеб.(50320)'!R124</f>
        <v>0</v>
      </c>
      <c r="S124" s="251">
        <f>'Касс.пл.Внеб.(50300) (2)'!S124+'Касс.пл.Внеб.(50320)'!S124</f>
        <v>0</v>
      </c>
    </row>
    <row r="125" spans="2:19" x14ac:dyDescent="0.2">
      <c r="B125" s="438"/>
      <c r="C125" s="320"/>
      <c r="D125" s="419"/>
      <c r="E125" s="227" t="s">
        <v>64</v>
      </c>
      <c r="F125" s="227" t="s">
        <v>66</v>
      </c>
      <c r="G125" s="241">
        <f t="shared" si="29"/>
        <v>0</v>
      </c>
      <c r="H125" s="251">
        <f>'Касс.пл.Внеб.(50300) (2)'!H125+'Касс.пл.Внеб.(50320)'!H125</f>
        <v>0</v>
      </c>
      <c r="I125" s="251">
        <f>'Касс.пл.Внеб.(50300) (2)'!I125+'Касс.пл.Внеб.(50320)'!I125</f>
        <v>0</v>
      </c>
      <c r="J125" s="251">
        <f>'Касс.пл.Внеб.(50300) (2)'!J125+'Касс.пл.Внеб.(50320)'!J125</f>
        <v>0</v>
      </c>
      <c r="K125" s="251">
        <f>'Касс.пл.Внеб.(50300) (2)'!K125+'Касс.пл.Внеб.(50320)'!K125</f>
        <v>0</v>
      </c>
      <c r="L125" s="251">
        <f>'Касс.пл.Внеб.(50300) (2)'!L125+'Касс.пл.Внеб.(50320)'!L125</f>
        <v>0</v>
      </c>
      <c r="M125" s="251">
        <f>'Касс.пл.Внеб.(50300) (2)'!M125+'Касс.пл.Внеб.(50320)'!M125</f>
        <v>0</v>
      </c>
      <c r="N125" s="251">
        <f>'Касс.пл.Внеб.(50300) (2)'!N125+'Касс.пл.Внеб.(50320)'!N125</f>
        <v>0</v>
      </c>
      <c r="O125" s="251">
        <f>'Касс.пл.Внеб.(50300) (2)'!O125+'Касс.пл.Внеб.(50320)'!O125</f>
        <v>0</v>
      </c>
      <c r="P125" s="251">
        <f>'Касс.пл.Внеб.(50300) (2)'!P125+'Касс.пл.Внеб.(50320)'!P125</f>
        <v>0</v>
      </c>
      <c r="Q125" s="251">
        <f>'Касс.пл.Внеб.(50300) (2)'!Q125+'Касс.пл.Внеб.(50320)'!Q125</f>
        <v>0</v>
      </c>
      <c r="R125" s="251">
        <f>'Касс.пл.Внеб.(50300) (2)'!R125+'Касс.пл.Внеб.(50320)'!R125</f>
        <v>0</v>
      </c>
      <c r="S125" s="251">
        <f>'Касс.пл.Внеб.(50300) (2)'!S125+'Касс.пл.Внеб.(50320)'!S125</f>
        <v>0</v>
      </c>
    </row>
    <row r="126" spans="2:19" ht="38.25" x14ac:dyDescent="0.2">
      <c r="B126" s="246" t="s">
        <v>86</v>
      </c>
      <c r="C126" s="223" t="s">
        <v>273</v>
      </c>
      <c r="D126" s="224" t="s">
        <v>58</v>
      </c>
      <c r="E126" s="224" t="s">
        <v>58</v>
      </c>
      <c r="F126" s="224" t="s">
        <v>58</v>
      </c>
      <c r="G126" s="241">
        <f t="shared" si="29"/>
        <v>0</v>
      </c>
      <c r="H126" s="247">
        <f t="shared" ref="H126:S126" si="31">H128+H134</f>
        <v>0</v>
      </c>
      <c r="I126" s="247">
        <f t="shared" si="31"/>
        <v>0</v>
      </c>
      <c r="J126" s="247">
        <f t="shared" si="31"/>
        <v>0</v>
      </c>
      <c r="K126" s="247">
        <f t="shared" si="31"/>
        <v>0</v>
      </c>
      <c r="L126" s="247">
        <f t="shared" si="31"/>
        <v>0</v>
      </c>
      <c r="M126" s="247">
        <f t="shared" si="31"/>
        <v>0</v>
      </c>
      <c r="N126" s="247">
        <f t="shared" si="31"/>
        <v>0</v>
      </c>
      <c r="O126" s="247">
        <f t="shared" si="31"/>
        <v>0</v>
      </c>
      <c r="P126" s="247">
        <f t="shared" si="31"/>
        <v>0</v>
      </c>
      <c r="Q126" s="247">
        <f t="shared" si="31"/>
        <v>0</v>
      </c>
      <c r="R126" s="247">
        <f t="shared" si="31"/>
        <v>0</v>
      </c>
      <c r="S126" s="247">
        <f t="shared" si="31"/>
        <v>0</v>
      </c>
    </row>
    <row r="127" spans="2:19" x14ac:dyDescent="0.2">
      <c r="B127" s="248" t="s">
        <v>74</v>
      </c>
      <c r="C127" s="68" t="s">
        <v>58</v>
      </c>
      <c r="D127" s="227" t="s">
        <v>58</v>
      </c>
      <c r="E127" s="227" t="s">
        <v>58</v>
      </c>
      <c r="F127" s="227" t="s">
        <v>58</v>
      </c>
      <c r="G127" s="245" t="s">
        <v>58</v>
      </c>
      <c r="H127" s="227" t="s">
        <v>58</v>
      </c>
      <c r="I127" s="227" t="s">
        <v>58</v>
      </c>
      <c r="J127" s="227" t="s">
        <v>58</v>
      </c>
      <c r="K127" s="68" t="s">
        <v>58</v>
      </c>
      <c r="L127" s="227" t="s">
        <v>58</v>
      </c>
      <c r="M127" s="227" t="s">
        <v>58</v>
      </c>
      <c r="N127" s="227" t="s">
        <v>58</v>
      </c>
      <c r="O127" s="68" t="s">
        <v>58</v>
      </c>
      <c r="P127" s="227" t="s">
        <v>58</v>
      </c>
      <c r="Q127" s="227" t="s">
        <v>58</v>
      </c>
      <c r="R127" s="227" t="s">
        <v>58</v>
      </c>
      <c r="S127" s="227" t="s">
        <v>58</v>
      </c>
    </row>
    <row r="128" spans="2:19" ht="14.1" customHeight="1" x14ac:dyDescent="0.2">
      <c r="B128" s="438" t="s">
        <v>87</v>
      </c>
      <c r="C128" s="321" t="s">
        <v>274</v>
      </c>
      <c r="D128" s="417" t="s">
        <v>229</v>
      </c>
      <c r="E128" s="249" t="s">
        <v>58</v>
      </c>
      <c r="F128" s="249" t="s">
        <v>58</v>
      </c>
      <c r="G128" s="241">
        <f t="shared" ref="G128:G140" si="32">H128+I128+J128+K128+L128+M128+N128+O128+P128+Q128+R128+S128</f>
        <v>0</v>
      </c>
      <c r="H128" s="241">
        <f t="shared" ref="H128:S128" si="33">H129+H130+H131+H132+H133</f>
        <v>0</v>
      </c>
      <c r="I128" s="241">
        <f t="shared" si="33"/>
        <v>0</v>
      </c>
      <c r="J128" s="241">
        <f t="shared" si="33"/>
        <v>0</v>
      </c>
      <c r="K128" s="241">
        <f t="shared" si="33"/>
        <v>0</v>
      </c>
      <c r="L128" s="241">
        <f t="shared" si="33"/>
        <v>0</v>
      </c>
      <c r="M128" s="241">
        <f t="shared" si="33"/>
        <v>0</v>
      </c>
      <c r="N128" s="241">
        <f t="shared" si="33"/>
        <v>0</v>
      </c>
      <c r="O128" s="241">
        <f t="shared" si="33"/>
        <v>0</v>
      </c>
      <c r="P128" s="241">
        <f t="shared" si="33"/>
        <v>0</v>
      </c>
      <c r="Q128" s="241">
        <f t="shared" si="33"/>
        <v>0</v>
      </c>
      <c r="R128" s="241">
        <f t="shared" si="33"/>
        <v>0</v>
      </c>
      <c r="S128" s="241">
        <f t="shared" si="33"/>
        <v>0</v>
      </c>
    </row>
    <row r="129" spans="2:19" x14ac:dyDescent="0.2">
      <c r="B129" s="438"/>
      <c r="C129" s="321"/>
      <c r="D129" s="417"/>
      <c r="E129" s="250" t="s">
        <v>60</v>
      </c>
      <c r="F129" s="250" t="s">
        <v>61</v>
      </c>
      <c r="G129" s="241">
        <f t="shared" si="32"/>
        <v>0</v>
      </c>
      <c r="H129" s="251">
        <f>'Касс.пл.Внеб.(50300) (2)'!H129+'Касс.пл.Внеб.(50320)'!H129</f>
        <v>0</v>
      </c>
      <c r="I129" s="251">
        <f>'Касс.пл.Внеб.(50300) (2)'!I129+'Касс.пл.Внеб.(50320)'!I129</f>
        <v>0</v>
      </c>
      <c r="J129" s="251">
        <f>'Касс.пл.Внеб.(50300) (2)'!J129+'Касс.пл.Внеб.(50320)'!J129</f>
        <v>0</v>
      </c>
      <c r="K129" s="251">
        <f>'Касс.пл.Внеб.(50300) (2)'!K129+'Касс.пл.Внеб.(50320)'!K129</f>
        <v>0</v>
      </c>
      <c r="L129" s="251">
        <f>'Касс.пл.Внеб.(50300) (2)'!L129+'Касс.пл.Внеб.(50320)'!L129</f>
        <v>0</v>
      </c>
      <c r="M129" s="251">
        <f>'Касс.пл.Внеб.(50300) (2)'!M129+'Касс.пл.Внеб.(50320)'!M129</f>
        <v>0</v>
      </c>
      <c r="N129" s="251">
        <f>'Касс.пл.Внеб.(50300) (2)'!N129+'Касс.пл.Внеб.(50320)'!N129</f>
        <v>0</v>
      </c>
      <c r="O129" s="251">
        <f>'Касс.пл.Внеб.(50300) (2)'!O129+'Касс.пл.Внеб.(50320)'!O129</f>
        <v>0</v>
      </c>
      <c r="P129" s="251">
        <f>'Касс.пл.Внеб.(50300) (2)'!P129+'Касс.пл.Внеб.(50320)'!P129</f>
        <v>0</v>
      </c>
      <c r="Q129" s="251">
        <f>'Касс.пл.Внеб.(50300) (2)'!Q129+'Касс.пл.Внеб.(50320)'!Q129</f>
        <v>0</v>
      </c>
      <c r="R129" s="251">
        <f>'Касс.пл.Внеб.(50300) (2)'!R129+'Касс.пл.Внеб.(50320)'!R129</f>
        <v>0</v>
      </c>
      <c r="S129" s="251">
        <f>'Касс.пл.Внеб.(50300) (2)'!S129+'Касс.пл.Внеб.(50320)'!S129</f>
        <v>0</v>
      </c>
    </row>
    <row r="130" spans="2:19" x14ac:dyDescent="0.2">
      <c r="B130" s="438"/>
      <c r="C130" s="321"/>
      <c r="D130" s="417"/>
      <c r="E130" s="250" t="s">
        <v>62</v>
      </c>
      <c r="F130" s="250" t="s">
        <v>62</v>
      </c>
      <c r="G130" s="241">
        <f t="shared" si="32"/>
        <v>0</v>
      </c>
      <c r="H130" s="251">
        <f>'Касс.пл.Внеб.(50300) (2)'!H130+'Касс.пл.Внеб.(50320)'!H130</f>
        <v>0</v>
      </c>
      <c r="I130" s="251">
        <f>'Касс.пл.Внеб.(50300) (2)'!I130+'Касс.пл.Внеб.(50320)'!I130</f>
        <v>0</v>
      </c>
      <c r="J130" s="251">
        <f>'Касс.пл.Внеб.(50300) (2)'!J130+'Касс.пл.Внеб.(50320)'!J130</f>
        <v>0</v>
      </c>
      <c r="K130" s="251">
        <f>'Касс.пл.Внеб.(50300) (2)'!K130+'Касс.пл.Внеб.(50320)'!K130</f>
        <v>0</v>
      </c>
      <c r="L130" s="251">
        <f>'Касс.пл.Внеб.(50300) (2)'!L130+'Касс.пл.Внеб.(50320)'!L130</f>
        <v>0</v>
      </c>
      <c r="M130" s="251">
        <f>'Касс.пл.Внеб.(50300) (2)'!M130+'Касс.пл.Внеб.(50320)'!M130</f>
        <v>0</v>
      </c>
      <c r="N130" s="251">
        <f>'Касс.пл.Внеб.(50300) (2)'!N130+'Касс.пл.Внеб.(50320)'!N130</f>
        <v>0</v>
      </c>
      <c r="O130" s="251">
        <f>'Касс.пл.Внеб.(50300) (2)'!O130+'Касс.пл.Внеб.(50320)'!O130</f>
        <v>0</v>
      </c>
      <c r="P130" s="251">
        <f>'Касс.пл.Внеб.(50300) (2)'!P130+'Касс.пл.Внеб.(50320)'!P130</f>
        <v>0</v>
      </c>
      <c r="Q130" s="251">
        <f>'Касс.пл.Внеб.(50300) (2)'!Q130+'Касс.пл.Внеб.(50320)'!Q130</f>
        <v>0</v>
      </c>
      <c r="R130" s="251">
        <f>'Касс.пл.Внеб.(50300) (2)'!R130+'Касс.пл.Внеб.(50320)'!R130</f>
        <v>0</v>
      </c>
      <c r="S130" s="251">
        <f>'Касс.пл.Внеб.(50300) (2)'!S130+'Касс.пл.Внеб.(50320)'!S130</f>
        <v>0</v>
      </c>
    </row>
    <row r="131" spans="2:19" x14ac:dyDescent="0.2">
      <c r="B131" s="438"/>
      <c r="C131" s="321"/>
      <c r="D131" s="417"/>
      <c r="E131" s="250" t="s">
        <v>63</v>
      </c>
      <c r="F131" s="250" t="s">
        <v>61</v>
      </c>
      <c r="G131" s="241">
        <f t="shared" si="32"/>
        <v>0</v>
      </c>
      <c r="H131" s="251">
        <f>'Касс.пл.Внеб.(50300) (2)'!H131+'Касс.пл.Внеб.(50320)'!H131</f>
        <v>0</v>
      </c>
      <c r="I131" s="251">
        <f>'Касс.пл.Внеб.(50300) (2)'!I131+'Касс.пл.Внеб.(50320)'!I131</f>
        <v>0</v>
      </c>
      <c r="J131" s="251">
        <f>'Касс.пл.Внеб.(50300) (2)'!J131+'Касс.пл.Внеб.(50320)'!J131</f>
        <v>0</v>
      </c>
      <c r="K131" s="251">
        <f>'Касс.пл.Внеб.(50300) (2)'!K131+'Касс.пл.Внеб.(50320)'!K131</f>
        <v>0</v>
      </c>
      <c r="L131" s="251">
        <f>'Касс.пл.Внеб.(50300) (2)'!L131+'Касс.пл.Внеб.(50320)'!L131</f>
        <v>0</v>
      </c>
      <c r="M131" s="251">
        <f>'Касс.пл.Внеб.(50300) (2)'!M131+'Касс.пл.Внеб.(50320)'!M131</f>
        <v>0</v>
      </c>
      <c r="N131" s="251">
        <f>'Касс.пл.Внеб.(50300) (2)'!N131+'Касс.пл.Внеб.(50320)'!N131</f>
        <v>0</v>
      </c>
      <c r="O131" s="251">
        <f>'Касс.пл.Внеб.(50300) (2)'!O131+'Касс.пл.Внеб.(50320)'!O131</f>
        <v>0</v>
      </c>
      <c r="P131" s="251">
        <f>'Касс.пл.Внеб.(50300) (2)'!P131+'Касс.пл.Внеб.(50320)'!P131</f>
        <v>0</v>
      </c>
      <c r="Q131" s="251">
        <f>'Касс.пл.Внеб.(50300) (2)'!Q131+'Касс.пл.Внеб.(50320)'!Q131</f>
        <v>0</v>
      </c>
      <c r="R131" s="251">
        <f>'Касс.пл.Внеб.(50300) (2)'!R131+'Касс.пл.Внеб.(50320)'!R131</f>
        <v>0</v>
      </c>
      <c r="S131" s="251">
        <f>'Касс.пл.Внеб.(50300) (2)'!S131+'Касс.пл.Внеб.(50320)'!S131</f>
        <v>0</v>
      </c>
    </row>
    <row r="132" spans="2:19" x14ac:dyDescent="0.2">
      <c r="B132" s="438"/>
      <c r="C132" s="321"/>
      <c r="D132" s="417"/>
      <c r="E132" s="250" t="s">
        <v>64</v>
      </c>
      <c r="F132" s="250" t="s">
        <v>65</v>
      </c>
      <c r="G132" s="241">
        <f t="shared" si="32"/>
        <v>0</v>
      </c>
      <c r="H132" s="251">
        <f>'Касс.пл.Внеб.(50300) (2)'!H132+'Касс.пл.Внеб.(50320)'!H132</f>
        <v>0</v>
      </c>
      <c r="I132" s="251">
        <f>'Касс.пл.Внеб.(50300) (2)'!I132+'Касс.пл.Внеб.(50320)'!I132</f>
        <v>0</v>
      </c>
      <c r="J132" s="251">
        <f>'Касс.пл.Внеб.(50300) (2)'!J132+'Касс.пл.Внеб.(50320)'!J132</f>
        <v>0</v>
      </c>
      <c r="K132" s="251">
        <f>'Касс.пл.Внеб.(50300) (2)'!K132+'Касс.пл.Внеб.(50320)'!K132</f>
        <v>0</v>
      </c>
      <c r="L132" s="251">
        <f>'Касс.пл.Внеб.(50300) (2)'!L132+'Касс.пл.Внеб.(50320)'!L132</f>
        <v>0</v>
      </c>
      <c r="M132" s="251">
        <f>'Касс.пл.Внеб.(50300) (2)'!M132+'Касс.пл.Внеб.(50320)'!M132</f>
        <v>0</v>
      </c>
      <c r="N132" s="251">
        <f>'Касс.пл.Внеб.(50300) (2)'!N132+'Касс.пл.Внеб.(50320)'!N132</f>
        <v>0</v>
      </c>
      <c r="O132" s="251">
        <f>'Касс.пл.Внеб.(50300) (2)'!O132+'Касс.пл.Внеб.(50320)'!O132</f>
        <v>0</v>
      </c>
      <c r="P132" s="251">
        <f>'Касс.пл.Внеб.(50300) (2)'!P132+'Касс.пл.Внеб.(50320)'!P132</f>
        <v>0</v>
      </c>
      <c r="Q132" s="251">
        <f>'Касс.пл.Внеб.(50300) (2)'!Q132+'Касс.пл.Внеб.(50320)'!Q132</f>
        <v>0</v>
      </c>
      <c r="R132" s="251">
        <f>'Касс.пл.Внеб.(50300) (2)'!R132+'Касс.пл.Внеб.(50320)'!R132</f>
        <v>0</v>
      </c>
      <c r="S132" s="251">
        <f>'Касс.пл.Внеб.(50300) (2)'!S132+'Касс.пл.Внеб.(50320)'!S132</f>
        <v>0</v>
      </c>
    </row>
    <row r="133" spans="2:19" x14ac:dyDescent="0.2">
      <c r="B133" s="438"/>
      <c r="C133" s="321"/>
      <c r="D133" s="417"/>
      <c r="E133" s="227" t="s">
        <v>64</v>
      </c>
      <c r="F133" s="227" t="s">
        <v>66</v>
      </c>
      <c r="G133" s="241">
        <f t="shared" si="32"/>
        <v>0</v>
      </c>
      <c r="H133" s="251">
        <f>'Касс.пл.Внеб.(50300) (2)'!H133+'Касс.пл.Внеб.(50320)'!H133</f>
        <v>0</v>
      </c>
      <c r="I133" s="251">
        <f>'Касс.пл.Внеб.(50300) (2)'!I133+'Касс.пл.Внеб.(50320)'!I133</f>
        <v>0</v>
      </c>
      <c r="J133" s="251">
        <f>'Касс.пл.Внеб.(50300) (2)'!J133+'Касс.пл.Внеб.(50320)'!J133</f>
        <v>0</v>
      </c>
      <c r="K133" s="251">
        <f>'Касс.пл.Внеб.(50300) (2)'!K133+'Касс.пл.Внеб.(50320)'!K133</f>
        <v>0</v>
      </c>
      <c r="L133" s="251">
        <f>'Касс.пл.Внеб.(50300) (2)'!L133+'Касс.пл.Внеб.(50320)'!L133</f>
        <v>0</v>
      </c>
      <c r="M133" s="251">
        <f>'Касс.пл.Внеб.(50300) (2)'!M133+'Касс.пл.Внеб.(50320)'!M133</f>
        <v>0</v>
      </c>
      <c r="N133" s="251">
        <f>'Касс.пл.Внеб.(50300) (2)'!N133+'Касс.пл.Внеб.(50320)'!N133</f>
        <v>0</v>
      </c>
      <c r="O133" s="251">
        <f>'Касс.пл.Внеб.(50300) (2)'!O133+'Касс.пл.Внеб.(50320)'!O133</f>
        <v>0</v>
      </c>
      <c r="P133" s="251">
        <f>'Касс.пл.Внеб.(50300) (2)'!P133+'Касс.пл.Внеб.(50320)'!P133</f>
        <v>0</v>
      </c>
      <c r="Q133" s="251">
        <f>'Касс.пл.Внеб.(50300) (2)'!Q133+'Касс.пл.Внеб.(50320)'!Q133</f>
        <v>0</v>
      </c>
      <c r="R133" s="251">
        <f>'Касс.пл.Внеб.(50300) (2)'!R133+'Касс.пл.Внеб.(50320)'!R133</f>
        <v>0</v>
      </c>
      <c r="S133" s="251">
        <f>'Касс.пл.Внеб.(50300) (2)'!S133+'Касс.пл.Внеб.(50320)'!S133</f>
        <v>0</v>
      </c>
    </row>
    <row r="134" spans="2:19" ht="14.1" customHeight="1" x14ac:dyDescent="0.2">
      <c r="B134" s="438" t="s">
        <v>88</v>
      </c>
      <c r="C134" s="321" t="s">
        <v>228</v>
      </c>
      <c r="D134" s="417" t="s">
        <v>58</v>
      </c>
      <c r="E134" s="249" t="s">
        <v>58</v>
      </c>
      <c r="F134" s="249" t="s">
        <v>58</v>
      </c>
      <c r="G134" s="241">
        <f t="shared" si="32"/>
        <v>0</v>
      </c>
      <c r="H134" s="241">
        <f t="shared" ref="H134:S134" si="34">H135+H136+H137+H138+H139</f>
        <v>0</v>
      </c>
      <c r="I134" s="241">
        <f t="shared" si="34"/>
        <v>0</v>
      </c>
      <c r="J134" s="241">
        <f t="shared" si="34"/>
        <v>0</v>
      </c>
      <c r="K134" s="241">
        <f t="shared" si="34"/>
        <v>0</v>
      </c>
      <c r="L134" s="241">
        <f t="shared" si="34"/>
        <v>0</v>
      </c>
      <c r="M134" s="241">
        <f t="shared" si="34"/>
        <v>0</v>
      </c>
      <c r="N134" s="241">
        <f t="shared" si="34"/>
        <v>0</v>
      </c>
      <c r="O134" s="241">
        <f t="shared" si="34"/>
        <v>0</v>
      </c>
      <c r="P134" s="241">
        <f t="shared" si="34"/>
        <v>0</v>
      </c>
      <c r="Q134" s="241">
        <f t="shared" si="34"/>
        <v>0</v>
      </c>
      <c r="R134" s="241">
        <f t="shared" si="34"/>
        <v>0</v>
      </c>
      <c r="S134" s="241">
        <f t="shared" si="34"/>
        <v>0</v>
      </c>
    </row>
    <row r="135" spans="2:19" x14ac:dyDescent="0.2">
      <c r="B135" s="438"/>
      <c r="C135" s="321"/>
      <c r="D135" s="417"/>
      <c r="E135" s="250" t="s">
        <v>60</v>
      </c>
      <c r="F135" s="250" t="s">
        <v>61</v>
      </c>
      <c r="G135" s="241">
        <f t="shared" si="32"/>
        <v>0</v>
      </c>
      <c r="H135" s="251">
        <f>'Касс.пл.Внеб.(50300) (2)'!H135+'Касс.пл.Внеб.(50320)'!H135</f>
        <v>0</v>
      </c>
      <c r="I135" s="251">
        <f>'Касс.пл.Внеб.(50300) (2)'!I135+'Касс.пл.Внеб.(50320)'!I135</f>
        <v>0</v>
      </c>
      <c r="J135" s="251">
        <f>'Касс.пл.Внеб.(50300) (2)'!J135+'Касс.пл.Внеб.(50320)'!J135</f>
        <v>0</v>
      </c>
      <c r="K135" s="251">
        <f>'Касс.пл.Внеб.(50300) (2)'!K135+'Касс.пл.Внеб.(50320)'!K135</f>
        <v>0</v>
      </c>
      <c r="L135" s="251">
        <f>'Касс.пл.Внеб.(50300) (2)'!L135+'Касс.пл.Внеб.(50320)'!L135</f>
        <v>0</v>
      </c>
      <c r="M135" s="251">
        <f>'Касс.пл.Внеб.(50300) (2)'!M135+'Касс.пл.Внеб.(50320)'!M135</f>
        <v>0</v>
      </c>
      <c r="N135" s="251">
        <f>'Касс.пл.Внеб.(50300) (2)'!N135+'Касс.пл.Внеб.(50320)'!N135</f>
        <v>0</v>
      </c>
      <c r="O135" s="251">
        <f>'Касс.пл.Внеб.(50300) (2)'!O135+'Касс.пл.Внеб.(50320)'!O135</f>
        <v>0</v>
      </c>
      <c r="P135" s="251">
        <f>'Касс.пл.Внеб.(50300) (2)'!P135+'Касс.пл.Внеб.(50320)'!P135</f>
        <v>0</v>
      </c>
      <c r="Q135" s="251">
        <f>'Касс.пл.Внеб.(50300) (2)'!Q135+'Касс.пл.Внеб.(50320)'!Q135</f>
        <v>0</v>
      </c>
      <c r="R135" s="251">
        <f>'Касс.пл.Внеб.(50300) (2)'!R135+'Касс.пл.Внеб.(50320)'!R135</f>
        <v>0</v>
      </c>
      <c r="S135" s="251">
        <f>'Касс.пл.Внеб.(50300) (2)'!S135+'Касс.пл.Внеб.(50320)'!S135</f>
        <v>0</v>
      </c>
    </row>
    <row r="136" spans="2:19" x14ac:dyDescent="0.2">
      <c r="B136" s="438"/>
      <c r="C136" s="321"/>
      <c r="D136" s="417"/>
      <c r="E136" s="250" t="s">
        <v>62</v>
      </c>
      <c r="F136" s="250" t="s">
        <v>62</v>
      </c>
      <c r="G136" s="241">
        <f t="shared" si="32"/>
        <v>0</v>
      </c>
      <c r="H136" s="251">
        <f>'Касс.пл.Внеб.(50300) (2)'!H136+'Касс.пл.Внеб.(50320)'!H136</f>
        <v>0</v>
      </c>
      <c r="I136" s="251">
        <f>'Касс.пл.Внеб.(50300) (2)'!I136+'Касс.пл.Внеб.(50320)'!I136</f>
        <v>0</v>
      </c>
      <c r="J136" s="251">
        <f>'Касс.пл.Внеб.(50300) (2)'!J136+'Касс.пл.Внеб.(50320)'!J136</f>
        <v>0</v>
      </c>
      <c r="K136" s="251">
        <f>'Касс.пл.Внеб.(50300) (2)'!K136+'Касс.пл.Внеб.(50320)'!K136</f>
        <v>0</v>
      </c>
      <c r="L136" s="251">
        <f>'Касс.пл.Внеб.(50300) (2)'!L136+'Касс.пл.Внеб.(50320)'!L136</f>
        <v>0</v>
      </c>
      <c r="M136" s="251">
        <f>'Касс.пл.Внеб.(50300) (2)'!M136+'Касс.пл.Внеб.(50320)'!M136</f>
        <v>0</v>
      </c>
      <c r="N136" s="251">
        <f>'Касс.пл.Внеб.(50300) (2)'!N136+'Касс.пл.Внеб.(50320)'!N136</f>
        <v>0</v>
      </c>
      <c r="O136" s="251">
        <f>'Касс.пл.Внеб.(50300) (2)'!O136+'Касс.пл.Внеб.(50320)'!O136</f>
        <v>0</v>
      </c>
      <c r="P136" s="251">
        <f>'Касс.пл.Внеб.(50300) (2)'!P136+'Касс.пл.Внеб.(50320)'!P136</f>
        <v>0</v>
      </c>
      <c r="Q136" s="251">
        <f>'Касс.пл.Внеб.(50300) (2)'!Q136+'Касс.пл.Внеб.(50320)'!Q136</f>
        <v>0</v>
      </c>
      <c r="R136" s="251">
        <f>'Касс.пл.Внеб.(50300) (2)'!R136+'Касс.пл.Внеб.(50320)'!R136</f>
        <v>0</v>
      </c>
      <c r="S136" s="251">
        <f>'Касс.пл.Внеб.(50300) (2)'!S136+'Касс.пл.Внеб.(50320)'!S136</f>
        <v>0</v>
      </c>
    </row>
    <row r="137" spans="2:19" x14ac:dyDescent="0.2">
      <c r="B137" s="438"/>
      <c r="C137" s="321"/>
      <c r="D137" s="417"/>
      <c r="E137" s="250" t="s">
        <v>63</v>
      </c>
      <c r="F137" s="250" t="s">
        <v>61</v>
      </c>
      <c r="G137" s="241">
        <f t="shared" si="32"/>
        <v>0</v>
      </c>
      <c r="H137" s="251">
        <f>'Касс.пл.Внеб.(50300) (2)'!H137+'Касс.пл.Внеб.(50320)'!H137</f>
        <v>0</v>
      </c>
      <c r="I137" s="251">
        <f>'Касс.пл.Внеб.(50300) (2)'!I137+'Касс.пл.Внеб.(50320)'!I137</f>
        <v>0</v>
      </c>
      <c r="J137" s="251">
        <f>'Касс.пл.Внеб.(50300) (2)'!J137+'Касс.пл.Внеб.(50320)'!J137</f>
        <v>0</v>
      </c>
      <c r="K137" s="251">
        <f>'Касс.пл.Внеб.(50300) (2)'!K137+'Касс.пл.Внеб.(50320)'!K137</f>
        <v>0</v>
      </c>
      <c r="L137" s="251">
        <f>'Касс.пл.Внеб.(50300) (2)'!L137+'Касс.пл.Внеб.(50320)'!L137</f>
        <v>0</v>
      </c>
      <c r="M137" s="251">
        <f>'Касс.пл.Внеб.(50300) (2)'!M137+'Касс.пл.Внеб.(50320)'!M137</f>
        <v>0</v>
      </c>
      <c r="N137" s="251">
        <f>'Касс.пл.Внеб.(50300) (2)'!N137+'Касс.пл.Внеб.(50320)'!N137</f>
        <v>0</v>
      </c>
      <c r="O137" s="251">
        <f>'Касс.пл.Внеб.(50300) (2)'!O137+'Касс.пл.Внеб.(50320)'!O137</f>
        <v>0</v>
      </c>
      <c r="P137" s="251">
        <f>'Касс.пл.Внеб.(50300) (2)'!P137+'Касс.пл.Внеб.(50320)'!P137</f>
        <v>0</v>
      </c>
      <c r="Q137" s="251">
        <f>'Касс.пл.Внеб.(50300) (2)'!Q137+'Касс.пл.Внеб.(50320)'!Q137</f>
        <v>0</v>
      </c>
      <c r="R137" s="251">
        <f>'Касс.пл.Внеб.(50300) (2)'!R137+'Касс.пл.Внеб.(50320)'!R137</f>
        <v>0</v>
      </c>
      <c r="S137" s="251">
        <f>'Касс.пл.Внеб.(50300) (2)'!S137+'Касс.пл.Внеб.(50320)'!S137</f>
        <v>0</v>
      </c>
    </row>
    <row r="138" spans="2:19" x14ac:dyDescent="0.2">
      <c r="B138" s="438"/>
      <c r="C138" s="321"/>
      <c r="D138" s="417"/>
      <c r="E138" s="250" t="s">
        <v>64</v>
      </c>
      <c r="F138" s="250" t="s">
        <v>65</v>
      </c>
      <c r="G138" s="241">
        <f t="shared" si="32"/>
        <v>0</v>
      </c>
      <c r="H138" s="251">
        <f>'Касс.пл.Внеб.(50300) (2)'!H138+'Касс.пл.Внеб.(50320)'!H138</f>
        <v>0</v>
      </c>
      <c r="I138" s="251">
        <f>'Касс.пл.Внеб.(50300) (2)'!I138+'Касс.пл.Внеб.(50320)'!I138</f>
        <v>0</v>
      </c>
      <c r="J138" s="251">
        <f>'Касс.пл.Внеб.(50300) (2)'!J138+'Касс.пл.Внеб.(50320)'!J138</f>
        <v>0</v>
      </c>
      <c r="K138" s="251">
        <f>'Касс.пл.Внеб.(50300) (2)'!K138+'Касс.пл.Внеб.(50320)'!K138</f>
        <v>0</v>
      </c>
      <c r="L138" s="251">
        <f>'Касс.пл.Внеб.(50300) (2)'!L138+'Касс.пл.Внеб.(50320)'!L138</f>
        <v>0</v>
      </c>
      <c r="M138" s="251">
        <f>'Касс.пл.Внеб.(50300) (2)'!M138+'Касс.пл.Внеб.(50320)'!M138</f>
        <v>0</v>
      </c>
      <c r="N138" s="251">
        <f>'Касс.пл.Внеб.(50300) (2)'!N138+'Касс.пл.Внеб.(50320)'!N138</f>
        <v>0</v>
      </c>
      <c r="O138" s="251">
        <f>'Касс.пл.Внеб.(50300) (2)'!O138+'Касс.пл.Внеб.(50320)'!O138</f>
        <v>0</v>
      </c>
      <c r="P138" s="251">
        <f>'Касс.пл.Внеб.(50300) (2)'!P138+'Касс.пл.Внеб.(50320)'!P138</f>
        <v>0</v>
      </c>
      <c r="Q138" s="251">
        <f>'Касс.пл.Внеб.(50300) (2)'!Q138+'Касс.пл.Внеб.(50320)'!Q138</f>
        <v>0</v>
      </c>
      <c r="R138" s="251">
        <f>'Касс.пл.Внеб.(50300) (2)'!R138+'Касс.пл.Внеб.(50320)'!R138</f>
        <v>0</v>
      </c>
      <c r="S138" s="251">
        <f>'Касс.пл.Внеб.(50300) (2)'!S138+'Касс.пл.Внеб.(50320)'!S138</f>
        <v>0</v>
      </c>
    </row>
    <row r="139" spans="2:19" x14ac:dyDescent="0.2">
      <c r="B139" s="438"/>
      <c r="C139" s="321"/>
      <c r="D139" s="417"/>
      <c r="E139" s="227" t="s">
        <v>64</v>
      </c>
      <c r="F139" s="227" t="s">
        <v>66</v>
      </c>
      <c r="G139" s="241">
        <f t="shared" si="32"/>
        <v>0</v>
      </c>
      <c r="H139" s="251">
        <f>'Касс.пл.Внеб.(50300) (2)'!H139+'Касс.пл.Внеб.(50320)'!H139</f>
        <v>0</v>
      </c>
      <c r="I139" s="251">
        <f>'Касс.пл.Внеб.(50300) (2)'!I139+'Касс.пл.Внеб.(50320)'!I139</f>
        <v>0</v>
      </c>
      <c r="J139" s="251">
        <f>'Касс.пл.Внеб.(50300) (2)'!J139+'Касс.пл.Внеб.(50320)'!J139</f>
        <v>0</v>
      </c>
      <c r="K139" s="251">
        <f>'Касс.пл.Внеб.(50300) (2)'!K139+'Касс.пл.Внеб.(50320)'!K139</f>
        <v>0</v>
      </c>
      <c r="L139" s="251">
        <f>'Касс.пл.Внеб.(50300) (2)'!L139+'Касс.пл.Внеб.(50320)'!L139</f>
        <v>0</v>
      </c>
      <c r="M139" s="251">
        <f>'Касс.пл.Внеб.(50300) (2)'!M139+'Касс.пл.Внеб.(50320)'!M139</f>
        <v>0</v>
      </c>
      <c r="N139" s="251">
        <f>'Касс.пл.Внеб.(50300) (2)'!N139+'Касс.пл.Внеб.(50320)'!N139</f>
        <v>0</v>
      </c>
      <c r="O139" s="251">
        <f>'Касс.пл.Внеб.(50300) (2)'!O139+'Касс.пл.Внеб.(50320)'!O139</f>
        <v>0</v>
      </c>
      <c r="P139" s="251">
        <f>'Касс.пл.Внеб.(50300) (2)'!P139+'Касс.пл.Внеб.(50320)'!P139</f>
        <v>0</v>
      </c>
      <c r="Q139" s="251">
        <f>'Касс.пл.Внеб.(50300) (2)'!Q139+'Касс.пл.Внеб.(50320)'!Q139</f>
        <v>0</v>
      </c>
      <c r="R139" s="251">
        <f>'Касс.пл.Внеб.(50300) (2)'!R139+'Касс.пл.Внеб.(50320)'!R139</f>
        <v>0</v>
      </c>
      <c r="S139" s="251">
        <f>'Касс.пл.Внеб.(50300) (2)'!S139+'Касс.пл.Внеб.(50320)'!S139</f>
        <v>0</v>
      </c>
    </row>
    <row r="140" spans="2:19" ht="25.5" x14ac:dyDescent="0.2">
      <c r="B140" s="246" t="s">
        <v>89</v>
      </c>
      <c r="C140" s="223" t="s">
        <v>230</v>
      </c>
      <c r="D140" s="224" t="s">
        <v>58</v>
      </c>
      <c r="E140" s="224" t="s">
        <v>58</v>
      </c>
      <c r="F140" s="224" t="s">
        <v>58</v>
      </c>
      <c r="G140" s="241">
        <f t="shared" si="32"/>
        <v>10000</v>
      </c>
      <c r="H140" s="247">
        <f t="shared" ref="H140:S140" si="35">H142+H148+H160+H166+H172+H178+H184</f>
        <v>4000</v>
      </c>
      <c r="I140" s="247">
        <f t="shared" si="35"/>
        <v>4000</v>
      </c>
      <c r="J140" s="247">
        <f t="shared" si="35"/>
        <v>2000</v>
      </c>
      <c r="K140" s="247">
        <f t="shared" si="35"/>
        <v>0</v>
      </c>
      <c r="L140" s="247">
        <f t="shared" si="35"/>
        <v>0</v>
      </c>
      <c r="M140" s="247">
        <f t="shared" si="35"/>
        <v>0</v>
      </c>
      <c r="N140" s="247">
        <f t="shared" si="35"/>
        <v>0</v>
      </c>
      <c r="O140" s="247">
        <f t="shared" si="35"/>
        <v>0</v>
      </c>
      <c r="P140" s="247">
        <f t="shared" si="35"/>
        <v>0</v>
      </c>
      <c r="Q140" s="247">
        <f t="shared" si="35"/>
        <v>0</v>
      </c>
      <c r="R140" s="247">
        <f t="shared" si="35"/>
        <v>0</v>
      </c>
      <c r="S140" s="247">
        <f t="shared" si="35"/>
        <v>0</v>
      </c>
    </row>
    <row r="141" spans="2:19" x14ac:dyDescent="0.2">
      <c r="B141" s="248" t="s">
        <v>19</v>
      </c>
      <c r="C141" s="68" t="s">
        <v>58</v>
      </c>
      <c r="D141" s="227" t="s">
        <v>58</v>
      </c>
      <c r="E141" s="227" t="s">
        <v>58</v>
      </c>
      <c r="F141" s="227" t="s">
        <v>58</v>
      </c>
      <c r="G141" s="241" t="s">
        <v>58</v>
      </c>
      <c r="H141" s="227" t="s">
        <v>58</v>
      </c>
      <c r="I141" s="227" t="s">
        <v>58</v>
      </c>
      <c r="J141" s="227" t="s">
        <v>58</v>
      </c>
      <c r="K141" s="68" t="s">
        <v>58</v>
      </c>
      <c r="L141" s="227" t="s">
        <v>58</v>
      </c>
      <c r="M141" s="227" t="s">
        <v>58</v>
      </c>
      <c r="N141" s="227" t="s">
        <v>58</v>
      </c>
      <c r="O141" s="68" t="s">
        <v>58</v>
      </c>
      <c r="P141" s="227" t="s">
        <v>58</v>
      </c>
      <c r="Q141" s="227" t="s">
        <v>58</v>
      </c>
      <c r="R141" s="227" t="s">
        <v>58</v>
      </c>
      <c r="S141" s="227" t="s">
        <v>58</v>
      </c>
    </row>
    <row r="142" spans="2:19" ht="14.1" customHeight="1" x14ac:dyDescent="0.2">
      <c r="B142" s="418" t="s">
        <v>89</v>
      </c>
      <c r="C142" s="321" t="s">
        <v>275</v>
      </c>
      <c r="D142" s="417" t="s">
        <v>69</v>
      </c>
      <c r="E142" s="249" t="s">
        <v>58</v>
      </c>
      <c r="F142" s="249" t="s">
        <v>58</v>
      </c>
      <c r="G142" s="241">
        <f t="shared" ref="G142:G173" si="36">H142+I142+J142+K142+L142+M142+N142+O142+P142+Q142+R142+S142</f>
        <v>0</v>
      </c>
      <c r="H142" s="241">
        <f t="shared" ref="H142:S142" si="37">H143+H144+H145+H146+H147</f>
        <v>0</v>
      </c>
      <c r="I142" s="241">
        <f t="shared" si="37"/>
        <v>0</v>
      </c>
      <c r="J142" s="241">
        <f t="shared" si="37"/>
        <v>0</v>
      </c>
      <c r="K142" s="241">
        <f t="shared" si="37"/>
        <v>0</v>
      </c>
      <c r="L142" s="241">
        <f t="shared" si="37"/>
        <v>0</v>
      </c>
      <c r="M142" s="241">
        <f t="shared" si="37"/>
        <v>0</v>
      </c>
      <c r="N142" s="241">
        <f t="shared" si="37"/>
        <v>0</v>
      </c>
      <c r="O142" s="241">
        <f t="shared" si="37"/>
        <v>0</v>
      </c>
      <c r="P142" s="241">
        <f t="shared" si="37"/>
        <v>0</v>
      </c>
      <c r="Q142" s="241">
        <f t="shared" si="37"/>
        <v>0</v>
      </c>
      <c r="R142" s="241">
        <f t="shared" si="37"/>
        <v>0</v>
      </c>
      <c r="S142" s="241">
        <f t="shared" si="37"/>
        <v>0</v>
      </c>
    </row>
    <row r="143" spans="2:19" x14ac:dyDescent="0.2">
      <c r="B143" s="418"/>
      <c r="C143" s="321"/>
      <c r="D143" s="417"/>
      <c r="E143" s="250" t="s">
        <v>60</v>
      </c>
      <c r="F143" s="250" t="s">
        <v>61</v>
      </c>
      <c r="G143" s="241">
        <f t="shared" si="36"/>
        <v>0</v>
      </c>
      <c r="H143" s="251">
        <f>'Касс.пл.Внеб.(50300) (2)'!H143+'Касс.пл.Внеб.(50320)'!H143</f>
        <v>0</v>
      </c>
      <c r="I143" s="251">
        <f>'Касс.пл.Внеб.(50300) (2)'!I143+'Касс.пл.Внеб.(50320)'!I143</f>
        <v>0</v>
      </c>
      <c r="J143" s="251">
        <f>'Касс.пл.Внеб.(50300) (2)'!J143+'Касс.пл.Внеб.(50320)'!J143</f>
        <v>0</v>
      </c>
      <c r="K143" s="251">
        <f>'Касс.пл.Внеб.(50300) (2)'!K143+'Касс.пл.Внеб.(50320)'!K143</f>
        <v>0</v>
      </c>
      <c r="L143" s="251">
        <f>'Касс.пл.Внеб.(50300) (2)'!L143+'Касс.пл.Внеб.(50320)'!L143</f>
        <v>0</v>
      </c>
      <c r="M143" s="251">
        <f>'Касс.пл.Внеб.(50300) (2)'!M143+'Касс.пл.Внеб.(50320)'!M143</f>
        <v>0</v>
      </c>
      <c r="N143" s="251">
        <f>'Касс.пл.Внеб.(50300) (2)'!N143+'Касс.пл.Внеб.(50320)'!N143</f>
        <v>0</v>
      </c>
      <c r="O143" s="251">
        <f>'Касс.пл.Внеб.(50300) (2)'!O143+'Касс.пл.Внеб.(50320)'!O143</f>
        <v>0</v>
      </c>
      <c r="P143" s="251">
        <f>'Касс.пл.Внеб.(50300) (2)'!P143+'Касс.пл.Внеб.(50320)'!P143</f>
        <v>0</v>
      </c>
      <c r="Q143" s="251">
        <f>'Касс.пл.Внеб.(50300) (2)'!Q143+'Касс.пл.Внеб.(50320)'!Q143</f>
        <v>0</v>
      </c>
      <c r="R143" s="251">
        <f>'Касс.пл.Внеб.(50300) (2)'!R143+'Касс.пл.Внеб.(50320)'!R143</f>
        <v>0</v>
      </c>
      <c r="S143" s="251">
        <f>'Касс.пл.Внеб.(50300) (2)'!S143+'Касс.пл.Внеб.(50320)'!S143</f>
        <v>0</v>
      </c>
    </row>
    <row r="144" spans="2:19" x14ac:dyDescent="0.2">
      <c r="B144" s="418"/>
      <c r="C144" s="321"/>
      <c r="D144" s="417"/>
      <c r="E144" s="250" t="s">
        <v>62</v>
      </c>
      <c r="F144" s="250" t="s">
        <v>62</v>
      </c>
      <c r="G144" s="241">
        <f t="shared" si="36"/>
        <v>0</v>
      </c>
      <c r="H144" s="251">
        <f>'Касс.пл.Внеб.(50300) (2)'!H144+'Касс.пл.Внеб.(50320)'!H144</f>
        <v>0</v>
      </c>
      <c r="I144" s="251">
        <f>'Касс.пл.Внеб.(50300) (2)'!I144+'Касс.пл.Внеб.(50320)'!I144</f>
        <v>0</v>
      </c>
      <c r="J144" s="251">
        <f>'Касс.пл.Внеб.(50300) (2)'!J144+'Касс.пл.Внеб.(50320)'!J144</f>
        <v>0</v>
      </c>
      <c r="K144" s="251">
        <f>'Касс.пл.Внеб.(50300) (2)'!K144+'Касс.пл.Внеб.(50320)'!K144</f>
        <v>0</v>
      </c>
      <c r="L144" s="251">
        <f>'Касс.пл.Внеб.(50300) (2)'!L144+'Касс.пл.Внеб.(50320)'!L144</f>
        <v>0</v>
      </c>
      <c r="M144" s="251">
        <f>'Касс.пл.Внеб.(50300) (2)'!M144+'Касс.пл.Внеб.(50320)'!M144</f>
        <v>0</v>
      </c>
      <c r="N144" s="251">
        <f>'Касс.пл.Внеб.(50300) (2)'!N144+'Касс.пл.Внеб.(50320)'!N144</f>
        <v>0</v>
      </c>
      <c r="O144" s="251">
        <f>'Касс.пл.Внеб.(50300) (2)'!O144+'Касс.пл.Внеб.(50320)'!O144</f>
        <v>0</v>
      </c>
      <c r="P144" s="251">
        <f>'Касс.пл.Внеб.(50300) (2)'!P144+'Касс.пл.Внеб.(50320)'!P144</f>
        <v>0</v>
      </c>
      <c r="Q144" s="251">
        <f>'Касс.пл.Внеб.(50300) (2)'!Q144+'Касс.пл.Внеб.(50320)'!Q144</f>
        <v>0</v>
      </c>
      <c r="R144" s="251">
        <f>'Касс.пл.Внеб.(50300) (2)'!R144+'Касс.пл.Внеб.(50320)'!R144</f>
        <v>0</v>
      </c>
      <c r="S144" s="251">
        <f>'Касс.пл.Внеб.(50300) (2)'!S144+'Касс.пл.Внеб.(50320)'!S144</f>
        <v>0</v>
      </c>
    </row>
    <row r="145" spans="2:19" x14ac:dyDescent="0.2">
      <c r="B145" s="418"/>
      <c r="C145" s="321"/>
      <c r="D145" s="417"/>
      <c r="E145" s="250" t="s">
        <v>63</v>
      </c>
      <c r="F145" s="250" t="s">
        <v>61</v>
      </c>
      <c r="G145" s="241">
        <f t="shared" si="36"/>
        <v>0</v>
      </c>
      <c r="H145" s="251">
        <f>'Касс.пл.Внеб.(50300) (2)'!H145+'Касс.пл.Внеб.(50320)'!H145</f>
        <v>0</v>
      </c>
      <c r="I145" s="251">
        <f>'Касс.пл.Внеб.(50300) (2)'!I145+'Касс.пл.Внеб.(50320)'!I145</f>
        <v>0</v>
      </c>
      <c r="J145" s="251">
        <f>'Касс.пл.Внеб.(50300) (2)'!J145+'Касс.пл.Внеб.(50320)'!J145</f>
        <v>0</v>
      </c>
      <c r="K145" s="251">
        <f>'Касс.пл.Внеб.(50300) (2)'!K145+'Касс.пл.Внеб.(50320)'!K145</f>
        <v>0</v>
      </c>
      <c r="L145" s="251">
        <f>'Касс.пл.Внеб.(50300) (2)'!L145+'Касс.пл.Внеб.(50320)'!L145</f>
        <v>0</v>
      </c>
      <c r="M145" s="251">
        <f>'Касс.пл.Внеб.(50300) (2)'!M145+'Касс.пл.Внеб.(50320)'!M145</f>
        <v>0</v>
      </c>
      <c r="N145" s="251">
        <f>'Касс.пл.Внеб.(50300) (2)'!N145+'Касс.пл.Внеб.(50320)'!N145</f>
        <v>0</v>
      </c>
      <c r="O145" s="251">
        <f>'Касс.пл.Внеб.(50300) (2)'!O145+'Касс.пл.Внеб.(50320)'!O145</f>
        <v>0</v>
      </c>
      <c r="P145" s="251">
        <f>'Касс.пл.Внеб.(50300) (2)'!P145+'Касс.пл.Внеб.(50320)'!P145</f>
        <v>0</v>
      </c>
      <c r="Q145" s="251">
        <f>'Касс.пл.Внеб.(50300) (2)'!Q145+'Касс.пл.Внеб.(50320)'!Q145</f>
        <v>0</v>
      </c>
      <c r="R145" s="251">
        <f>'Касс.пл.Внеб.(50300) (2)'!R145+'Касс.пл.Внеб.(50320)'!R145</f>
        <v>0</v>
      </c>
      <c r="S145" s="251">
        <f>'Касс.пл.Внеб.(50300) (2)'!S145+'Касс.пл.Внеб.(50320)'!S145</f>
        <v>0</v>
      </c>
    </row>
    <row r="146" spans="2:19" x14ac:dyDescent="0.2">
      <c r="B146" s="418"/>
      <c r="C146" s="321"/>
      <c r="D146" s="417"/>
      <c r="E146" s="250" t="s">
        <v>64</v>
      </c>
      <c r="F146" s="250" t="s">
        <v>65</v>
      </c>
      <c r="G146" s="241">
        <f t="shared" si="36"/>
        <v>0</v>
      </c>
      <c r="H146" s="251">
        <f>'Касс.пл.Внеб.(50300) (2)'!H146+'Касс.пл.Внеб.(50320)'!H146</f>
        <v>0</v>
      </c>
      <c r="I146" s="251">
        <f>'Касс.пл.Внеб.(50300) (2)'!I146+'Касс.пл.Внеб.(50320)'!I146</f>
        <v>0</v>
      </c>
      <c r="J146" s="251">
        <f>'Касс.пл.Внеб.(50300) (2)'!J146+'Касс.пл.Внеб.(50320)'!J146</f>
        <v>0</v>
      </c>
      <c r="K146" s="251">
        <f>'Касс.пл.Внеб.(50300) (2)'!K146+'Касс.пл.Внеб.(50320)'!K146</f>
        <v>0</v>
      </c>
      <c r="L146" s="251">
        <f>'Касс.пл.Внеб.(50300) (2)'!L146+'Касс.пл.Внеб.(50320)'!L146</f>
        <v>0</v>
      </c>
      <c r="M146" s="251">
        <f>'Касс.пл.Внеб.(50300) (2)'!M146+'Касс.пл.Внеб.(50320)'!M146</f>
        <v>0</v>
      </c>
      <c r="N146" s="251">
        <f>'Касс.пл.Внеб.(50300) (2)'!N146+'Касс.пл.Внеб.(50320)'!N146</f>
        <v>0</v>
      </c>
      <c r="O146" s="251">
        <f>'Касс.пл.Внеб.(50300) (2)'!O146+'Касс.пл.Внеб.(50320)'!O146</f>
        <v>0</v>
      </c>
      <c r="P146" s="251">
        <f>'Касс.пл.Внеб.(50300) (2)'!P146+'Касс.пл.Внеб.(50320)'!P146</f>
        <v>0</v>
      </c>
      <c r="Q146" s="251">
        <f>'Касс.пл.Внеб.(50300) (2)'!Q146+'Касс.пл.Внеб.(50320)'!Q146</f>
        <v>0</v>
      </c>
      <c r="R146" s="251">
        <f>'Касс.пл.Внеб.(50300) (2)'!R146+'Касс.пл.Внеб.(50320)'!R146</f>
        <v>0</v>
      </c>
      <c r="S146" s="251">
        <f>'Касс.пл.Внеб.(50300) (2)'!S146+'Касс.пл.Внеб.(50320)'!S146</f>
        <v>0</v>
      </c>
    </row>
    <row r="147" spans="2:19" x14ac:dyDescent="0.2">
      <c r="B147" s="418"/>
      <c r="C147" s="321"/>
      <c r="D147" s="417"/>
      <c r="E147" s="227" t="s">
        <v>64</v>
      </c>
      <c r="F147" s="227" t="s">
        <v>66</v>
      </c>
      <c r="G147" s="241">
        <f t="shared" si="36"/>
        <v>0</v>
      </c>
      <c r="H147" s="251">
        <f>'Касс.пл.Внеб.(50300) (2)'!H147+'Касс.пл.Внеб.(50320)'!H147</f>
        <v>0</v>
      </c>
      <c r="I147" s="251">
        <f>'Касс.пл.Внеб.(50300) (2)'!I147+'Касс.пл.Внеб.(50320)'!I147</f>
        <v>0</v>
      </c>
      <c r="J147" s="251">
        <f>'Касс.пл.Внеб.(50300) (2)'!J147+'Касс.пл.Внеб.(50320)'!J147</f>
        <v>0</v>
      </c>
      <c r="K147" s="251">
        <f>'Касс.пл.Внеб.(50300) (2)'!K147+'Касс.пл.Внеб.(50320)'!K147</f>
        <v>0</v>
      </c>
      <c r="L147" s="251">
        <f>'Касс.пл.Внеб.(50300) (2)'!L147+'Касс.пл.Внеб.(50320)'!L147</f>
        <v>0</v>
      </c>
      <c r="M147" s="251">
        <f>'Касс.пл.Внеб.(50300) (2)'!M147+'Касс.пл.Внеб.(50320)'!M147</f>
        <v>0</v>
      </c>
      <c r="N147" s="251">
        <f>'Касс.пл.Внеб.(50300) (2)'!N147+'Касс.пл.Внеб.(50320)'!N147</f>
        <v>0</v>
      </c>
      <c r="O147" s="251">
        <f>'Касс.пл.Внеб.(50300) (2)'!O147+'Касс.пл.Внеб.(50320)'!O147</f>
        <v>0</v>
      </c>
      <c r="P147" s="251">
        <f>'Касс.пл.Внеб.(50300) (2)'!P147+'Касс.пл.Внеб.(50320)'!P147</f>
        <v>0</v>
      </c>
      <c r="Q147" s="251">
        <f>'Касс.пл.Внеб.(50300) (2)'!Q147+'Касс.пл.Внеб.(50320)'!Q147</f>
        <v>0</v>
      </c>
      <c r="R147" s="251">
        <f>'Касс.пл.Внеб.(50300) (2)'!R147+'Касс.пл.Внеб.(50320)'!R147</f>
        <v>0</v>
      </c>
      <c r="S147" s="251">
        <f>'Касс.пл.Внеб.(50300) (2)'!S147+'Касс.пл.Внеб.(50320)'!S147</f>
        <v>0</v>
      </c>
    </row>
    <row r="148" spans="2:19" ht="14.1" customHeight="1" x14ac:dyDescent="0.2">
      <c r="B148" s="418" t="s">
        <v>89</v>
      </c>
      <c r="C148" s="321"/>
      <c r="D148" s="417" t="s">
        <v>211</v>
      </c>
      <c r="E148" s="249" t="s">
        <v>58</v>
      </c>
      <c r="F148" s="249" t="s">
        <v>58</v>
      </c>
      <c r="G148" s="241">
        <f t="shared" si="36"/>
        <v>0</v>
      </c>
      <c r="H148" s="241">
        <f t="shared" ref="H148:S148" si="38">H149+H150+H151+H152+H153</f>
        <v>0</v>
      </c>
      <c r="I148" s="241">
        <f t="shared" si="38"/>
        <v>0</v>
      </c>
      <c r="J148" s="241">
        <f t="shared" si="38"/>
        <v>0</v>
      </c>
      <c r="K148" s="241">
        <f t="shared" si="38"/>
        <v>0</v>
      </c>
      <c r="L148" s="241">
        <f t="shared" si="38"/>
        <v>0</v>
      </c>
      <c r="M148" s="241">
        <f t="shared" si="38"/>
        <v>0</v>
      </c>
      <c r="N148" s="241">
        <f t="shared" si="38"/>
        <v>0</v>
      </c>
      <c r="O148" s="241">
        <f t="shared" si="38"/>
        <v>0</v>
      </c>
      <c r="P148" s="241">
        <f t="shared" si="38"/>
        <v>0</v>
      </c>
      <c r="Q148" s="241">
        <f t="shared" si="38"/>
        <v>0</v>
      </c>
      <c r="R148" s="241">
        <f t="shared" si="38"/>
        <v>0</v>
      </c>
      <c r="S148" s="241">
        <f t="shared" si="38"/>
        <v>0</v>
      </c>
    </row>
    <row r="149" spans="2:19" x14ac:dyDescent="0.2">
      <c r="B149" s="418"/>
      <c r="C149" s="321"/>
      <c r="D149" s="417"/>
      <c r="E149" s="250" t="s">
        <v>60</v>
      </c>
      <c r="F149" s="250" t="s">
        <v>61</v>
      </c>
      <c r="G149" s="241">
        <f t="shared" si="36"/>
        <v>0</v>
      </c>
      <c r="H149" s="251">
        <f>'Касс.пл.Внеб.(50300) (2)'!H149+'Касс.пл.Внеб.(50320)'!H149</f>
        <v>0</v>
      </c>
      <c r="I149" s="251">
        <f>'Касс.пл.Внеб.(50300) (2)'!I149+'Касс.пл.Внеб.(50320)'!I149</f>
        <v>0</v>
      </c>
      <c r="J149" s="251">
        <f>'Касс.пл.Внеб.(50300) (2)'!J149+'Касс.пл.Внеб.(50320)'!J149</f>
        <v>0</v>
      </c>
      <c r="K149" s="251">
        <f>'Касс.пл.Внеб.(50300) (2)'!K149+'Касс.пл.Внеб.(50320)'!K149</f>
        <v>0</v>
      </c>
      <c r="L149" s="251">
        <f>'Касс.пл.Внеб.(50300) (2)'!L149+'Касс.пл.Внеб.(50320)'!L149</f>
        <v>0</v>
      </c>
      <c r="M149" s="251">
        <f>'Касс.пл.Внеб.(50300) (2)'!M149+'Касс.пл.Внеб.(50320)'!M149</f>
        <v>0</v>
      </c>
      <c r="N149" s="251">
        <f>'Касс.пл.Внеб.(50300) (2)'!N149+'Касс.пл.Внеб.(50320)'!N149</f>
        <v>0</v>
      </c>
      <c r="O149" s="251">
        <f>'Касс.пл.Внеб.(50300) (2)'!O149+'Касс.пл.Внеб.(50320)'!O149</f>
        <v>0</v>
      </c>
      <c r="P149" s="251">
        <f>'Касс.пл.Внеб.(50300) (2)'!P149+'Касс.пл.Внеб.(50320)'!P149</f>
        <v>0</v>
      </c>
      <c r="Q149" s="251">
        <f>'Касс.пл.Внеб.(50300) (2)'!Q149+'Касс.пл.Внеб.(50320)'!Q149</f>
        <v>0</v>
      </c>
      <c r="R149" s="251">
        <f>'Касс.пл.Внеб.(50300) (2)'!R149+'Касс.пл.Внеб.(50320)'!R149</f>
        <v>0</v>
      </c>
      <c r="S149" s="251">
        <f>'Касс.пл.Внеб.(50300) (2)'!S149+'Касс.пл.Внеб.(50320)'!S149</f>
        <v>0</v>
      </c>
    </row>
    <row r="150" spans="2:19" x14ac:dyDescent="0.2">
      <c r="B150" s="418"/>
      <c r="C150" s="321"/>
      <c r="D150" s="417"/>
      <c r="E150" s="250" t="s">
        <v>62</v>
      </c>
      <c r="F150" s="250" t="s">
        <v>62</v>
      </c>
      <c r="G150" s="241">
        <f t="shared" si="36"/>
        <v>0</v>
      </c>
      <c r="H150" s="251">
        <f>'Касс.пл.Внеб.(50300) (2)'!H150+'Касс.пл.Внеб.(50320)'!H150</f>
        <v>0</v>
      </c>
      <c r="I150" s="251">
        <f>'Касс.пл.Внеб.(50300) (2)'!I150+'Касс.пл.Внеб.(50320)'!I150</f>
        <v>0</v>
      </c>
      <c r="J150" s="251">
        <f>'Касс.пл.Внеб.(50300) (2)'!J150+'Касс.пл.Внеб.(50320)'!J150</f>
        <v>0</v>
      </c>
      <c r="K150" s="251">
        <f>'Касс.пл.Внеб.(50300) (2)'!K150+'Касс.пл.Внеб.(50320)'!K150</f>
        <v>0</v>
      </c>
      <c r="L150" s="251">
        <f>'Касс.пл.Внеб.(50300) (2)'!L150+'Касс.пл.Внеб.(50320)'!L150</f>
        <v>0</v>
      </c>
      <c r="M150" s="251">
        <f>'Касс.пл.Внеб.(50300) (2)'!M150+'Касс.пл.Внеб.(50320)'!M150</f>
        <v>0</v>
      </c>
      <c r="N150" s="251">
        <f>'Касс.пл.Внеб.(50300) (2)'!N150+'Касс.пл.Внеб.(50320)'!N150</f>
        <v>0</v>
      </c>
      <c r="O150" s="251">
        <f>'Касс.пл.Внеб.(50300) (2)'!O150+'Касс.пл.Внеб.(50320)'!O150</f>
        <v>0</v>
      </c>
      <c r="P150" s="251">
        <f>'Касс.пл.Внеб.(50300) (2)'!P150+'Касс.пл.Внеб.(50320)'!P150</f>
        <v>0</v>
      </c>
      <c r="Q150" s="251">
        <f>'Касс.пл.Внеб.(50300) (2)'!Q150+'Касс.пл.Внеб.(50320)'!Q150</f>
        <v>0</v>
      </c>
      <c r="R150" s="251">
        <f>'Касс.пл.Внеб.(50300) (2)'!R150+'Касс.пл.Внеб.(50320)'!R150</f>
        <v>0</v>
      </c>
      <c r="S150" s="251">
        <f>'Касс.пл.Внеб.(50300) (2)'!S150+'Касс.пл.Внеб.(50320)'!S150</f>
        <v>0</v>
      </c>
    </row>
    <row r="151" spans="2:19" x14ac:dyDescent="0.2">
      <c r="B151" s="418"/>
      <c r="C151" s="321"/>
      <c r="D151" s="417"/>
      <c r="E151" s="250" t="s">
        <v>63</v>
      </c>
      <c r="F151" s="250" t="s">
        <v>61</v>
      </c>
      <c r="G151" s="241">
        <f t="shared" si="36"/>
        <v>0</v>
      </c>
      <c r="H151" s="251">
        <f>'Касс.пл.Внеб.(50300) (2)'!H151+'Касс.пл.Внеб.(50320)'!H151</f>
        <v>0</v>
      </c>
      <c r="I151" s="251">
        <f>'Касс.пл.Внеб.(50300) (2)'!I151+'Касс.пл.Внеб.(50320)'!I151</f>
        <v>0</v>
      </c>
      <c r="J151" s="251">
        <f>'Касс.пл.Внеб.(50300) (2)'!J151+'Касс.пл.Внеб.(50320)'!J151</f>
        <v>0</v>
      </c>
      <c r="K151" s="251">
        <f>'Касс.пл.Внеб.(50300) (2)'!K151+'Касс.пл.Внеб.(50320)'!K151</f>
        <v>0</v>
      </c>
      <c r="L151" s="251">
        <f>'Касс.пл.Внеб.(50300) (2)'!L151+'Касс.пл.Внеб.(50320)'!L151</f>
        <v>0</v>
      </c>
      <c r="M151" s="251">
        <f>'Касс.пл.Внеб.(50300) (2)'!M151+'Касс.пл.Внеб.(50320)'!M151</f>
        <v>0</v>
      </c>
      <c r="N151" s="251">
        <f>'Касс.пл.Внеб.(50300) (2)'!N151+'Касс.пл.Внеб.(50320)'!N151</f>
        <v>0</v>
      </c>
      <c r="O151" s="251">
        <f>'Касс.пл.Внеб.(50300) (2)'!O151+'Касс.пл.Внеб.(50320)'!O151</f>
        <v>0</v>
      </c>
      <c r="P151" s="251">
        <f>'Касс.пл.Внеб.(50300) (2)'!P151+'Касс.пл.Внеб.(50320)'!P151</f>
        <v>0</v>
      </c>
      <c r="Q151" s="251">
        <f>'Касс.пл.Внеб.(50300) (2)'!Q151+'Касс.пл.Внеб.(50320)'!Q151</f>
        <v>0</v>
      </c>
      <c r="R151" s="251">
        <f>'Касс.пл.Внеб.(50300) (2)'!R151+'Касс.пл.Внеб.(50320)'!R151</f>
        <v>0</v>
      </c>
      <c r="S151" s="251">
        <f>'Касс.пл.Внеб.(50300) (2)'!S151+'Касс.пл.Внеб.(50320)'!S151</f>
        <v>0</v>
      </c>
    </row>
    <row r="152" spans="2:19" x14ac:dyDescent="0.2">
      <c r="B152" s="418"/>
      <c r="C152" s="321"/>
      <c r="D152" s="417"/>
      <c r="E152" s="250" t="s">
        <v>64</v>
      </c>
      <c r="F152" s="250" t="s">
        <v>65</v>
      </c>
      <c r="G152" s="241">
        <f t="shared" si="36"/>
        <v>0</v>
      </c>
      <c r="H152" s="251">
        <f>'Касс.пл.Внеб.(50300) (2)'!H152+'Касс.пл.Внеб.(50320)'!H152</f>
        <v>0</v>
      </c>
      <c r="I152" s="251">
        <f>'Касс.пл.Внеб.(50300) (2)'!I152+'Касс.пл.Внеб.(50320)'!I152</f>
        <v>0</v>
      </c>
      <c r="J152" s="251">
        <f>'Касс.пл.Внеб.(50300) (2)'!J152+'Касс.пл.Внеб.(50320)'!J152</f>
        <v>0</v>
      </c>
      <c r="K152" s="251">
        <f>'Касс.пл.Внеб.(50300) (2)'!K152+'Касс.пл.Внеб.(50320)'!K152</f>
        <v>0</v>
      </c>
      <c r="L152" s="251">
        <f>'Касс.пл.Внеб.(50300) (2)'!L152+'Касс.пл.Внеб.(50320)'!L152</f>
        <v>0</v>
      </c>
      <c r="M152" s="251">
        <f>'Касс.пл.Внеб.(50300) (2)'!M152+'Касс.пл.Внеб.(50320)'!M152</f>
        <v>0</v>
      </c>
      <c r="N152" s="251">
        <f>'Касс.пл.Внеб.(50300) (2)'!N152+'Касс.пл.Внеб.(50320)'!N152</f>
        <v>0</v>
      </c>
      <c r="O152" s="251">
        <f>'Касс.пл.Внеб.(50300) (2)'!O152+'Касс.пл.Внеб.(50320)'!O152</f>
        <v>0</v>
      </c>
      <c r="P152" s="251">
        <f>'Касс.пл.Внеб.(50300) (2)'!P152+'Касс.пл.Внеб.(50320)'!P152</f>
        <v>0</v>
      </c>
      <c r="Q152" s="251">
        <f>'Касс.пл.Внеб.(50300) (2)'!Q152+'Касс.пл.Внеб.(50320)'!Q152</f>
        <v>0</v>
      </c>
      <c r="R152" s="251">
        <f>'Касс.пл.Внеб.(50300) (2)'!R152+'Касс.пл.Внеб.(50320)'!R152</f>
        <v>0</v>
      </c>
      <c r="S152" s="251">
        <f>'Касс.пл.Внеб.(50300) (2)'!S152+'Касс.пл.Внеб.(50320)'!S152</f>
        <v>0</v>
      </c>
    </row>
    <row r="153" spans="2:19" x14ac:dyDescent="0.2">
      <c r="B153" s="418"/>
      <c r="C153" s="321"/>
      <c r="D153" s="417"/>
      <c r="E153" s="227" t="s">
        <v>64</v>
      </c>
      <c r="F153" s="227" t="s">
        <v>66</v>
      </c>
      <c r="G153" s="241">
        <f t="shared" si="36"/>
        <v>0</v>
      </c>
      <c r="H153" s="251">
        <f>'Касс.пл.Внеб.(50300) (2)'!H153+'Касс.пл.Внеб.(50320)'!H153</f>
        <v>0</v>
      </c>
      <c r="I153" s="251">
        <f>'Касс.пл.Внеб.(50300) (2)'!I153+'Касс.пл.Внеб.(50320)'!I153</f>
        <v>0</v>
      </c>
      <c r="J153" s="251">
        <f>'Касс.пл.Внеб.(50300) (2)'!J153+'Касс.пл.Внеб.(50320)'!J153</f>
        <v>0</v>
      </c>
      <c r="K153" s="251">
        <f>'Касс.пл.Внеб.(50300) (2)'!K153+'Касс.пл.Внеб.(50320)'!K153</f>
        <v>0</v>
      </c>
      <c r="L153" s="251">
        <f>'Касс.пл.Внеб.(50300) (2)'!L153+'Касс.пл.Внеб.(50320)'!L153</f>
        <v>0</v>
      </c>
      <c r="M153" s="251">
        <f>'Касс.пл.Внеб.(50300) (2)'!M153+'Касс.пл.Внеб.(50320)'!M153</f>
        <v>0</v>
      </c>
      <c r="N153" s="251">
        <f>'Касс.пл.Внеб.(50300) (2)'!N153+'Касс.пл.Внеб.(50320)'!N153</f>
        <v>0</v>
      </c>
      <c r="O153" s="251">
        <f>'Касс.пл.Внеб.(50300) (2)'!O153+'Касс.пл.Внеб.(50320)'!O153</f>
        <v>0</v>
      </c>
      <c r="P153" s="251">
        <f>'Касс.пл.Внеб.(50300) (2)'!P153+'Касс.пл.Внеб.(50320)'!P153</f>
        <v>0</v>
      </c>
      <c r="Q153" s="251">
        <f>'Касс.пл.Внеб.(50300) (2)'!Q153+'Касс.пл.Внеб.(50320)'!Q153</f>
        <v>0</v>
      </c>
      <c r="R153" s="251">
        <f>'Касс.пл.Внеб.(50300) (2)'!R153+'Касс.пл.Внеб.(50320)'!R153</f>
        <v>0</v>
      </c>
      <c r="S153" s="251">
        <f>'Касс.пл.Внеб.(50300) (2)'!S153+'Касс.пл.Внеб.(50320)'!S153</f>
        <v>0</v>
      </c>
    </row>
    <row r="154" spans="2:19" ht="14.1" customHeight="1" x14ac:dyDescent="0.2">
      <c r="B154" s="418"/>
      <c r="C154" s="321"/>
      <c r="D154" s="417" t="s">
        <v>231</v>
      </c>
      <c r="E154" s="249" t="s">
        <v>58</v>
      </c>
      <c r="F154" s="249" t="s">
        <v>58</v>
      </c>
      <c r="G154" s="241">
        <f t="shared" si="36"/>
        <v>0</v>
      </c>
      <c r="H154" s="241">
        <f t="shared" ref="H154:S154" si="39">H155+H156+H157+H158+H159</f>
        <v>0</v>
      </c>
      <c r="I154" s="241">
        <f t="shared" si="39"/>
        <v>0</v>
      </c>
      <c r="J154" s="241">
        <f t="shared" si="39"/>
        <v>0</v>
      </c>
      <c r="K154" s="241">
        <f t="shared" si="39"/>
        <v>0</v>
      </c>
      <c r="L154" s="241">
        <f t="shared" si="39"/>
        <v>0</v>
      </c>
      <c r="M154" s="241">
        <f t="shared" si="39"/>
        <v>0</v>
      </c>
      <c r="N154" s="241">
        <f t="shared" si="39"/>
        <v>0</v>
      </c>
      <c r="O154" s="241">
        <f t="shared" si="39"/>
        <v>0</v>
      </c>
      <c r="P154" s="241">
        <f t="shared" si="39"/>
        <v>0</v>
      </c>
      <c r="Q154" s="241">
        <f t="shared" si="39"/>
        <v>0</v>
      </c>
      <c r="R154" s="241">
        <f t="shared" si="39"/>
        <v>0</v>
      </c>
      <c r="S154" s="241">
        <f t="shared" si="39"/>
        <v>0</v>
      </c>
    </row>
    <row r="155" spans="2:19" x14ac:dyDescent="0.2">
      <c r="B155" s="418"/>
      <c r="C155" s="321"/>
      <c r="D155" s="417"/>
      <c r="E155" s="250" t="s">
        <v>60</v>
      </c>
      <c r="F155" s="250" t="s">
        <v>61</v>
      </c>
      <c r="G155" s="241">
        <f t="shared" si="36"/>
        <v>0</v>
      </c>
      <c r="H155" s="251">
        <f>'Касс.пл.Внеб.(50300) (2)'!H155+'Касс.пл.Внеб.(50320)'!H155</f>
        <v>0</v>
      </c>
      <c r="I155" s="251">
        <f>'Касс.пл.Внеб.(50300) (2)'!I155+'Касс.пл.Внеб.(50320)'!I155</f>
        <v>0</v>
      </c>
      <c r="J155" s="251">
        <f>'Касс.пл.Внеб.(50300) (2)'!J155+'Касс.пл.Внеб.(50320)'!J155</f>
        <v>0</v>
      </c>
      <c r="K155" s="251">
        <f>'Касс.пл.Внеб.(50300) (2)'!K155+'Касс.пл.Внеб.(50320)'!K155</f>
        <v>0</v>
      </c>
      <c r="L155" s="251">
        <f>'Касс.пл.Внеб.(50300) (2)'!L155+'Касс.пл.Внеб.(50320)'!L155</f>
        <v>0</v>
      </c>
      <c r="M155" s="251">
        <f>'Касс.пл.Внеб.(50300) (2)'!M155+'Касс.пл.Внеб.(50320)'!M155</f>
        <v>0</v>
      </c>
      <c r="N155" s="251">
        <f>'Касс.пл.Внеб.(50300) (2)'!N155+'Касс.пл.Внеб.(50320)'!N155</f>
        <v>0</v>
      </c>
      <c r="O155" s="251">
        <f>'Касс.пл.Внеб.(50300) (2)'!O155+'Касс.пл.Внеб.(50320)'!O155</f>
        <v>0</v>
      </c>
      <c r="P155" s="251">
        <f>'Касс.пл.Внеб.(50300) (2)'!P155+'Касс.пл.Внеб.(50320)'!P155</f>
        <v>0</v>
      </c>
      <c r="Q155" s="251">
        <f>'Касс.пл.Внеб.(50300) (2)'!Q155+'Касс.пл.Внеб.(50320)'!Q155</f>
        <v>0</v>
      </c>
      <c r="R155" s="251">
        <f>'Касс.пл.Внеб.(50300) (2)'!R155+'Касс.пл.Внеб.(50320)'!R155</f>
        <v>0</v>
      </c>
      <c r="S155" s="251">
        <f>'Касс.пл.Внеб.(50300) (2)'!S155+'Касс.пл.Внеб.(50320)'!S155</f>
        <v>0</v>
      </c>
    </row>
    <row r="156" spans="2:19" x14ac:dyDescent="0.2">
      <c r="B156" s="418"/>
      <c r="C156" s="321"/>
      <c r="D156" s="417"/>
      <c r="E156" s="250" t="s">
        <v>62</v>
      </c>
      <c r="F156" s="250" t="s">
        <v>62</v>
      </c>
      <c r="G156" s="241">
        <f t="shared" si="36"/>
        <v>0</v>
      </c>
      <c r="H156" s="251">
        <f>'Касс.пл.Внеб.(50300) (2)'!H156+'Касс.пл.Внеб.(50320)'!H156</f>
        <v>0</v>
      </c>
      <c r="I156" s="251">
        <f>'Касс.пл.Внеб.(50300) (2)'!I156+'Касс.пл.Внеб.(50320)'!I156</f>
        <v>0</v>
      </c>
      <c r="J156" s="251">
        <f>'Касс.пл.Внеб.(50300) (2)'!J156+'Касс.пл.Внеб.(50320)'!J156</f>
        <v>0</v>
      </c>
      <c r="K156" s="251">
        <f>'Касс.пл.Внеб.(50300) (2)'!K156+'Касс.пл.Внеб.(50320)'!K156</f>
        <v>0</v>
      </c>
      <c r="L156" s="251">
        <f>'Касс.пл.Внеб.(50300) (2)'!L156+'Касс.пл.Внеб.(50320)'!L156</f>
        <v>0</v>
      </c>
      <c r="M156" s="251">
        <f>'Касс.пл.Внеб.(50300) (2)'!M156+'Касс.пл.Внеб.(50320)'!M156</f>
        <v>0</v>
      </c>
      <c r="N156" s="251">
        <f>'Касс.пл.Внеб.(50300) (2)'!N156+'Касс.пл.Внеб.(50320)'!N156</f>
        <v>0</v>
      </c>
      <c r="O156" s="251">
        <f>'Касс.пл.Внеб.(50300) (2)'!O156+'Касс.пл.Внеб.(50320)'!O156</f>
        <v>0</v>
      </c>
      <c r="P156" s="251">
        <f>'Касс.пл.Внеб.(50300) (2)'!P156+'Касс.пл.Внеб.(50320)'!P156</f>
        <v>0</v>
      </c>
      <c r="Q156" s="251">
        <f>'Касс.пл.Внеб.(50300) (2)'!Q156+'Касс.пл.Внеб.(50320)'!Q156</f>
        <v>0</v>
      </c>
      <c r="R156" s="251">
        <f>'Касс.пл.Внеб.(50300) (2)'!R156+'Касс.пл.Внеб.(50320)'!R156</f>
        <v>0</v>
      </c>
      <c r="S156" s="251">
        <f>'Касс.пл.Внеб.(50300) (2)'!S156+'Касс.пл.Внеб.(50320)'!S156</f>
        <v>0</v>
      </c>
    </row>
    <row r="157" spans="2:19" x14ac:dyDescent="0.2">
      <c r="B157" s="418"/>
      <c r="C157" s="321"/>
      <c r="D157" s="417"/>
      <c r="E157" s="250" t="s">
        <v>63</v>
      </c>
      <c r="F157" s="250" t="s">
        <v>61</v>
      </c>
      <c r="G157" s="241">
        <f t="shared" si="36"/>
        <v>0</v>
      </c>
      <c r="H157" s="251">
        <f>'Касс.пл.Внеб.(50300) (2)'!H157+'Касс.пл.Внеб.(50320)'!H157</f>
        <v>0</v>
      </c>
      <c r="I157" s="251">
        <f>'Касс.пл.Внеб.(50300) (2)'!I157+'Касс.пл.Внеб.(50320)'!I157</f>
        <v>0</v>
      </c>
      <c r="J157" s="251">
        <f>'Касс.пл.Внеб.(50300) (2)'!J157+'Касс.пл.Внеб.(50320)'!J157</f>
        <v>0</v>
      </c>
      <c r="K157" s="251">
        <f>'Касс.пл.Внеб.(50300) (2)'!K157+'Касс.пл.Внеб.(50320)'!K157</f>
        <v>0</v>
      </c>
      <c r="L157" s="251">
        <f>'Касс.пл.Внеб.(50300) (2)'!L157+'Касс.пл.Внеб.(50320)'!L157</f>
        <v>0</v>
      </c>
      <c r="M157" s="251">
        <f>'Касс.пл.Внеб.(50300) (2)'!M157+'Касс.пл.Внеб.(50320)'!M157</f>
        <v>0</v>
      </c>
      <c r="N157" s="251">
        <f>'Касс.пл.Внеб.(50300) (2)'!N157+'Касс.пл.Внеб.(50320)'!N157</f>
        <v>0</v>
      </c>
      <c r="O157" s="251">
        <f>'Касс.пл.Внеб.(50300) (2)'!O157+'Касс.пл.Внеб.(50320)'!O157</f>
        <v>0</v>
      </c>
      <c r="P157" s="251">
        <f>'Касс.пл.Внеб.(50300) (2)'!P157+'Касс.пл.Внеб.(50320)'!P157</f>
        <v>0</v>
      </c>
      <c r="Q157" s="251">
        <f>'Касс.пл.Внеб.(50300) (2)'!Q157+'Касс.пл.Внеб.(50320)'!Q157</f>
        <v>0</v>
      </c>
      <c r="R157" s="251">
        <f>'Касс.пл.Внеб.(50300) (2)'!R157+'Касс.пл.Внеб.(50320)'!R157</f>
        <v>0</v>
      </c>
      <c r="S157" s="251">
        <f>'Касс.пл.Внеб.(50300) (2)'!S157+'Касс.пл.Внеб.(50320)'!S157</f>
        <v>0</v>
      </c>
    </row>
    <row r="158" spans="2:19" x14ac:dyDescent="0.2">
      <c r="B158" s="418"/>
      <c r="C158" s="321"/>
      <c r="D158" s="417"/>
      <c r="E158" s="250" t="s">
        <v>64</v>
      </c>
      <c r="F158" s="250" t="s">
        <v>65</v>
      </c>
      <c r="G158" s="241">
        <f t="shared" si="36"/>
        <v>0</v>
      </c>
      <c r="H158" s="251">
        <f>'Касс.пл.Внеб.(50300) (2)'!H158+'Касс.пл.Внеб.(50320)'!H158</f>
        <v>0</v>
      </c>
      <c r="I158" s="251">
        <f>'Касс.пл.Внеб.(50300) (2)'!I158+'Касс.пл.Внеб.(50320)'!I158</f>
        <v>0</v>
      </c>
      <c r="J158" s="251">
        <f>'Касс.пл.Внеб.(50300) (2)'!J158+'Касс.пл.Внеб.(50320)'!J158</f>
        <v>0</v>
      </c>
      <c r="K158" s="251">
        <f>'Касс.пл.Внеб.(50300) (2)'!K158+'Касс.пл.Внеб.(50320)'!K158</f>
        <v>0</v>
      </c>
      <c r="L158" s="251">
        <f>'Касс.пл.Внеб.(50300) (2)'!L158+'Касс.пл.Внеб.(50320)'!L158</f>
        <v>0</v>
      </c>
      <c r="M158" s="251">
        <f>'Касс.пл.Внеб.(50300) (2)'!M158+'Касс.пл.Внеб.(50320)'!M158</f>
        <v>0</v>
      </c>
      <c r="N158" s="251">
        <f>'Касс.пл.Внеб.(50300) (2)'!N158+'Касс.пл.Внеб.(50320)'!N158</f>
        <v>0</v>
      </c>
      <c r="O158" s="251">
        <f>'Касс.пл.Внеб.(50300) (2)'!O158+'Касс.пл.Внеб.(50320)'!O158</f>
        <v>0</v>
      </c>
      <c r="P158" s="251">
        <f>'Касс.пл.Внеб.(50300) (2)'!P158+'Касс.пл.Внеб.(50320)'!P158</f>
        <v>0</v>
      </c>
      <c r="Q158" s="251">
        <f>'Касс.пл.Внеб.(50300) (2)'!Q158+'Касс.пл.Внеб.(50320)'!Q158</f>
        <v>0</v>
      </c>
      <c r="R158" s="251">
        <f>'Касс.пл.Внеб.(50300) (2)'!R158+'Касс.пл.Внеб.(50320)'!R158</f>
        <v>0</v>
      </c>
      <c r="S158" s="251">
        <f>'Касс.пл.Внеб.(50300) (2)'!S158+'Касс.пл.Внеб.(50320)'!S158</f>
        <v>0</v>
      </c>
    </row>
    <row r="159" spans="2:19" x14ac:dyDescent="0.2">
      <c r="B159" s="418"/>
      <c r="C159" s="321"/>
      <c r="D159" s="417"/>
      <c r="E159" s="227" t="s">
        <v>64</v>
      </c>
      <c r="F159" s="227" t="s">
        <v>66</v>
      </c>
      <c r="G159" s="241">
        <f t="shared" si="36"/>
        <v>0</v>
      </c>
      <c r="H159" s="251">
        <f>'Касс.пл.Внеб.(50300) (2)'!H159+'Касс.пл.Внеб.(50320)'!H159</f>
        <v>0</v>
      </c>
      <c r="I159" s="251">
        <f>'Касс.пл.Внеб.(50300) (2)'!I159+'Касс.пл.Внеб.(50320)'!I159</f>
        <v>0</v>
      </c>
      <c r="J159" s="251">
        <f>'Касс.пл.Внеб.(50300) (2)'!J159+'Касс.пл.Внеб.(50320)'!J159</f>
        <v>0</v>
      </c>
      <c r="K159" s="251">
        <f>'Касс.пл.Внеб.(50300) (2)'!K159+'Касс.пл.Внеб.(50320)'!K159</f>
        <v>0</v>
      </c>
      <c r="L159" s="251">
        <f>'Касс.пл.Внеб.(50300) (2)'!L159+'Касс.пл.Внеб.(50320)'!L159</f>
        <v>0</v>
      </c>
      <c r="M159" s="251">
        <f>'Касс.пл.Внеб.(50300) (2)'!M159+'Касс.пл.Внеб.(50320)'!M159</f>
        <v>0</v>
      </c>
      <c r="N159" s="251">
        <f>'Касс.пл.Внеб.(50300) (2)'!N159+'Касс.пл.Внеб.(50320)'!N159</f>
        <v>0</v>
      </c>
      <c r="O159" s="251">
        <f>'Касс.пл.Внеб.(50300) (2)'!O159+'Касс.пл.Внеб.(50320)'!O159</f>
        <v>0</v>
      </c>
      <c r="P159" s="251">
        <f>'Касс.пл.Внеб.(50300) (2)'!P159+'Касс.пл.Внеб.(50320)'!P159</f>
        <v>0</v>
      </c>
      <c r="Q159" s="251">
        <f>'Касс.пл.Внеб.(50300) (2)'!Q159+'Касс.пл.Внеб.(50320)'!Q159</f>
        <v>0</v>
      </c>
      <c r="R159" s="251">
        <f>'Касс.пл.Внеб.(50300) (2)'!R159+'Касс.пл.Внеб.(50320)'!R159</f>
        <v>0</v>
      </c>
      <c r="S159" s="251">
        <f>'Касс.пл.Внеб.(50300) (2)'!S159+'Касс.пл.Внеб.(50320)'!S159</f>
        <v>0</v>
      </c>
    </row>
    <row r="160" spans="2:19" ht="14.1" customHeight="1" x14ac:dyDescent="0.2">
      <c r="B160" s="418" t="s">
        <v>89</v>
      </c>
      <c r="C160" s="321"/>
      <c r="D160" s="417" t="s">
        <v>214</v>
      </c>
      <c r="E160" s="249" t="s">
        <v>58</v>
      </c>
      <c r="F160" s="249" t="s">
        <v>58</v>
      </c>
      <c r="G160" s="241">
        <f t="shared" si="36"/>
        <v>0</v>
      </c>
      <c r="H160" s="241">
        <f t="shared" ref="H160:S160" si="40">H161+H162+H163+H164+H165</f>
        <v>0</v>
      </c>
      <c r="I160" s="241">
        <f t="shared" si="40"/>
        <v>0</v>
      </c>
      <c r="J160" s="241">
        <f t="shared" si="40"/>
        <v>0</v>
      </c>
      <c r="K160" s="241">
        <f t="shared" si="40"/>
        <v>0</v>
      </c>
      <c r="L160" s="241">
        <f t="shared" si="40"/>
        <v>0</v>
      </c>
      <c r="M160" s="241">
        <f t="shared" si="40"/>
        <v>0</v>
      </c>
      <c r="N160" s="241">
        <f t="shared" si="40"/>
        <v>0</v>
      </c>
      <c r="O160" s="241">
        <f t="shared" si="40"/>
        <v>0</v>
      </c>
      <c r="P160" s="241">
        <f t="shared" si="40"/>
        <v>0</v>
      </c>
      <c r="Q160" s="241">
        <f t="shared" si="40"/>
        <v>0</v>
      </c>
      <c r="R160" s="241">
        <f t="shared" si="40"/>
        <v>0</v>
      </c>
      <c r="S160" s="241">
        <f t="shared" si="40"/>
        <v>0</v>
      </c>
    </row>
    <row r="161" spans="2:19" x14ac:dyDescent="0.2">
      <c r="B161" s="418"/>
      <c r="C161" s="321"/>
      <c r="D161" s="417"/>
      <c r="E161" s="250" t="s">
        <v>60</v>
      </c>
      <c r="F161" s="250" t="s">
        <v>61</v>
      </c>
      <c r="G161" s="241">
        <f t="shared" si="36"/>
        <v>0</v>
      </c>
      <c r="H161" s="251">
        <f>'Касс.пл.Внеб.(50300) (2)'!H161+'Касс.пл.Внеб.(50320)'!H161</f>
        <v>0</v>
      </c>
      <c r="I161" s="251">
        <f>'Касс.пл.Внеб.(50300) (2)'!I161+'Касс.пл.Внеб.(50320)'!I161</f>
        <v>0</v>
      </c>
      <c r="J161" s="251">
        <f>'Касс.пл.Внеб.(50300) (2)'!J161+'Касс.пл.Внеб.(50320)'!J161</f>
        <v>0</v>
      </c>
      <c r="K161" s="251">
        <f>'Касс.пл.Внеб.(50300) (2)'!K161+'Касс.пл.Внеб.(50320)'!K161</f>
        <v>0</v>
      </c>
      <c r="L161" s="251">
        <f>'Касс.пл.Внеб.(50300) (2)'!L161+'Касс.пл.Внеб.(50320)'!L161</f>
        <v>0</v>
      </c>
      <c r="M161" s="251">
        <f>'Касс.пл.Внеб.(50300) (2)'!M161+'Касс.пл.Внеб.(50320)'!M161</f>
        <v>0</v>
      </c>
      <c r="N161" s="251">
        <f>'Касс.пл.Внеб.(50300) (2)'!N161+'Касс.пл.Внеб.(50320)'!N161</f>
        <v>0</v>
      </c>
      <c r="O161" s="251">
        <f>'Касс.пл.Внеб.(50300) (2)'!O161+'Касс.пл.Внеб.(50320)'!O161</f>
        <v>0</v>
      </c>
      <c r="P161" s="251">
        <f>'Касс.пл.Внеб.(50300) (2)'!P161+'Касс.пл.Внеб.(50320)'!P161</f>
        <v>0</v>
      </c>
      <c r="Q161" s="251">
        <f>'Касс.пл.Внеб.(50300) (2)'!Q161+'Касс.пл.Внеб.(50320)'!Q161</f>
        <v>0</v>
      </c>
      <c r="R161" s="251">
        <f>'Касс.пл.Внеб.(50300) (2)'!R161+'Касс.пл.Внеб.(50320)'!R161</f>
        <v>0</v>
      </c>
      <c r="S161" s="251">
        <f>'Касс.пл.Внеб.(50300) (2)'!S161+'Касс.пл.Внеб.(50320)'!S161</f>
        <v>0</v>
      </c>
    </row>
    <row r="162" spans="2:19" x14ac:dyDescent="0.2">
      <c r="B162" s="418"/>
      <c r="C162" s="321"/>
      <c r="D162" s="417"/>
      <c r="E162" s="250" t="s">
        <v>62</v>
      </c>
      <c r="F162" s="250" t="s">
        <v>62</v>
      </c>
      <c r="G162" s="241">
        <f t="shared" si="36"/>
        <v>0</v>
      </c>
      <c r="H162" s="251">
        <f>'Касс.пл.Внеб.(50300) (2)'!H162+'Касс.пл.Внеб.(50320)'!H162</f>
        <v>0</v>
      </c>
      <c r="I162" s="251">
        <f>'Касс.пл.Внеб.(50300) (2)'!I162+'Касс.пл.Внеб.(50320)'!I162</f>
        <v>0</v>
      </c>
      <c r="J162" s="251">
        <f>'Касс.пл.Внеб.(50300) (2)'!J162+'Касс.пл.Внеб.(50320)'!J162</f>
        <v>0</v>
      </c>
      <c r="K162" s="251">
        <f>'Касс.пл.Внеб.(50300) (2)'!K162+'Касс.пл.Внеб.(50320)'!K162</f>
        <v>0</v>
      </c>
      <c r="L162" s="251">
        <f>'Касс.пл.Внеб.(50300) (2)'!L162+'Касс.пл.Внеб.(50320)'!L162</f>
        <v>0</v>
      </c>
      <c r="M162" s="251">
        <f>'Касс.пл.Внеб.(50300) (2)'!M162+'Касс.пл.Внеб.(50320)'!M162</f>
        <v>0</v>
      </c>
      <c r="N162" s="251">
        <f>'Касс.пл.Внеб.(50300) (2)'!N162+'Касс.пл.Внеб.(50320)'!N162</f>
        <v>0</v>
      </c>
      <c r="O162" s="251">
        <f>'Касс.пл.Внеб.(50300) (2)'!O162+'Касс.пл.Внеб.(50320)'!O162</f>
        <v>0</v>
      </c>
      <c r="P162" s="251">
        <f>'Касс.пл.Внеб.(50300) (2)'!P162+'Касс.пл.Внеб.(50320)'!P162</f>
        <v>0</v>
      </c>
      <c r="Q162" s="251">
        <f>'Касс.пл.Внеб.(50300) (2)'!Q162+'Касс.пл.Внеб.(50320)'!Q162</f>
        <v>0</v>
      </c>
      <c r="R162" s="251">
        <f>'Касс.пл.Внеб.(50300) (2)'!R162+'Касс.пл.Внеб.(50320)'!R162</f>
        <v>0</v>
      </c>
      <c r="S162" s="251">
        <f>'Касс.пл.Внеб.(50300) (2)'!S162+'Касс.пл.Внеб.(50320)'!S162</f>
        <v>0</v>
      </c>
    </row>
    <row r="163" spans="2:19" x14ac:dyDescent="0.2">
      <c r="B163" s="418"/>
      <c r="C163" s="321"/>
      <c r="D163" s="417"/>
      <c r="E163" s="250" t="s">
        <v>63</v>
      </c>
      <c r="F163" s="250" t="s">
        <v>61</v>
      </c>
      <c r="G163" s="241">
        <f t="shared" si="36"/>
        <v>0</v>
      </c>
      <c r="H163" s="251">
        <f>'Касс.пл.Внеб.(50300) (2)'!H163+'Касс.пл.Внеб.(50320)'!H163</f>
        <v>0</v>
      </c>
      <c r="I163" s="251">
        <f>'Касс.пл.Внеб.(50300) (2)'!I163+'Касс.пл.Внеб.(50320)'!I163</f>
        <v>0</v>
      </c>
      <c r="J163" s="251">
        <f>'Касс.пл.Внеб.(50300) (2)'!J163+'Касс.пл.Внеб.(50320)'!J163</f>
        <v>0</v>
      </c>
      <c r="K163" s="251">
        <f>'Касс.пл.Внеб.(50300) (2)'!K163+'Касс.пл.Внеб.(50320)'!K163</f>
        <v>0</v>
      </c>
      <c r="L163" s="251">
        <f>'Касс.пл.Внеб.(50300) (2)'!L163+'Касс.пл.Внеб.(50320)'!L163</f>
        <v>0</v>
      </c>
      <c r="M163" s="251">
        <f>'Касс.пл.Внеб.(50300) (2)'!M163+'Касс.пл.Внеб.(50320)'!M163</f>
        <v>0</v>
      </c>
      <c r="N163" s="251">
        <f>'Касс.пл.Внеб.(50300) (2)'!N163+'Касс.пл.Внеб.(50320)'!N163</f>
        <v>0</v>
      </c>
      <c r="O163" s="251">
        <f>'Касс.пл.Внеб.(50300) (2)'!O163+'Касс.пл.Внеб.(50320)'!O163</f>
        <v>0</v>
      </c>
      <c r="P163" s="251">
        <f>'Касс.пл.Внеб.(50300) (2)'!P163+'Касс.пл.Внеб.(50320)'!P163</f>
        <v>0</v>
      </c>
      <c r="Q163" s="251">
        <f>'Касс.пл.Внеб.(50300) (2)'!Q163+'Касс.пл.Внеб.(50320)'!Q163</f>
        <v>0</v>
      </c>
      <c r="R163" s="251">
        <f>'Касс.пл.Внеб.(50300) (2)'!R163+'Касс.пл.Внеб.(50320)'!R163</f>
        <v>0</v>
      </c>
      <c r="S163" s="251">
        <f>'Касс.пл.Внеб.(50300) (2)'!S163+'Касс.пл.Внеб.(50320)'!S163</f>
        <v>0</v>
      </c>
    </row>
    <row r="164" spans="2:19" x14ac:dyDescent="0.2">
      <c r="B164" s="418"/>
      <c r="C164" s="321"/>
      <c r="D164" s="417"/>
      <c r="E164" s="250" t="s">
        <v>64</v>
      </c>
      <c r="F164" s="250" t="s">
        <v>65</v>
      </c>
      <c r="G164" s="241">
        <f t="shared" si="36"/>
        <v>0</v>
      </c>
      <c r="H164" s="251">
        <f>'Касс.пл.Внеб.(50300) (2)'!H164+'Касс.пл.Внеб.(50320)'!H164</f>
        <v>0</v>
      </c>
      <c r="I164" s="251">
        <f>'Касс.пл.Внеб.(50300) (2)'!I164+'Касс.пл.Внеб.(50320)'!I164</f>
        <v>0</v>
      </c>
      <c r="J164" s="251">
        <f>'Касс.пл.Внеб.(50300) (2)'!J164+'Касс.пл.Внеб.(50320)'!J164</f>
        <v>0</v>
      </c>
      <c r="K164" s="251">
        <f>'Касс.пл.Внеб.(50300) (2)'!K164+'Касс.пл.Внеб.(50320)'!K164</f>
        <v>0</v>
      </c>
      <c r="L164" s="251">
        <f>'Касс.пл.Внеб.(50300) (2)'!L164+'Касс.пл.Внеб.(50320)'!L164</f>
        <v>0</v>
      </c>
      <c r="M164" s="251">
        <f>'Касс.пл.Внеб.(50300) (2)'!M164+'Касс.пл.Внеб.(50320)'!M164</f>
        <v>0</v>
      </c>
      <c r="N164" s="251">
        <f>'Касс.пл.Внеб.(50300) (2)'!N164+'Касс.пл.Внеб.(50320)'!N164</f>
        <v>0</v>
      </c>
      <c r="O164" s="251">
        <f>'Касс.пл.Внеб.(50300) (2)'!O164+'Касс.пл.Внеб.(50320)'!O164</f>
        <v>0</v>
      </c>
      <c r="P164" s="251">
        <f>'Касс.пл.Внеб.(50300) (2)'!P164+'Касс.пл.Внеб.(50320)'!P164</f>
        <v>0</v>
      </c>
      <c r="Q164" s="251">
        <f>'Касс.пл.Внеб.(50300) (2)'!Q164+'Касс.пл.Внеб.(50320)'!Q164</f>
        <v>0</v>
      </c>
      <c r="R164" s="251">
        <f>'Касс.пл.Внеб.(50300) (2)'!R164+'Касс.пл.Внеб.(50320)'!R164</f>
        <v>0</v>
      </c>
      <c r="S164" s="251">
        <f>'Касс.пл.Внеб.(50300) (2)'!S164+'Касс.пл.Внеб.(50320)'!S164</f>
        <v>0</v>
      </c>
    </row>
    <row r="165" spans="2:19" x14ac:dyDescent="0.2">
      <c r="B165" s="418"/>
      <c r="C165" s="321"/>
      <c r="D165" s="417"/>
      <c r="E165" s="227" t="s">
        <v>64</v>
      </c>
      <c r="F165" s="227" t="s">
        <v>66</v>
      </c>
      <c r="G165" s="241">
        <f t="shared" si="36"/>
        <v>0</v>
      </c>
      <c r="H165" s="251">
        <f>'Касс.пл.Внеб.(50300) (2)'!H165+'Касс.пл.Внеб.(50320)'!H165</f>
        <v>0</v>
      </c>
      <c r="I165" s="251">
        <f>'Касс.пл.Внеб.(50300) (2)'!I165+'Касс.пл.Внеб.(50320)'!I165</f>
        <v>0</v>
      </c>
      <c r="J165" s="251">
        <f>'Касс.пл.Внеб.(50300) (2)'!J165+'Касс.пл.Внеб.(50320)'!J165</f>
        <v>0</v>
      </c>
      <c r="K165" s="251">
        <f>'Касс.пл.Внеб.(50300) (2)'!K165+'Касс.пл.Внеб.(50320)'!K165</f>
        <v>0</v>
      </c>
      <c r="L165" s="251">
        <f>'Касс.пл.Внеб.(50300) (2)'!L165+'Касс.пл.Внеб.(50320)'!L165</f>
        <v>0</v>
      </c>
      <c r="M165" s="251">
        <f>'Касс.пл.Внеб.(50300) (2)'!M165+'Касс.пл.Внеб.(50320)'!M165</f>
        <v>0</v>
      </c>
      <c r="N165" s="251">
        <f>'Касс.пл.Внеб.(50300) (2)'!N165+'Касс.пл.Внеб.(50320)'!N165</f>
        <v>0</v>
      </c>
      <c r="O165" s="251">
        <f>'Касс.пл.Внеб.(50300) (2)'!O165+'Касс.пл.Внеб.(50320)'!O165</f>
        <v>0</v>
      </c>
      <c r="P165" s="251">
        <f>'Касс.пл.Внеб.(50300) (2)'!P165+'Касс.пл.Внеб.(50320)'!P165</f>
        <v>0</v>
      </c>
      <c r="Q165" s="251">
        <f>'Касс.пл.Внеб.(50300) (2)'!Q165+'Касс.пл.Внеб.(50320)'!Q165</f>
        <v>0</v>
      </c>
      <c r="R165" s="251">
        <f>'Касс.пл.Внеб.(50300) (2)'!R165+'Касс.пл.Внеб.(50320)'!R165</f>
        <v>0</v>
      </c>
      <c r="S165" s="251">
        <f>'Касс.пл.Внеб.(50300) (2)'!S165+'Касс.пл.Внеб.(50320)'!S165</f>
        <v>0</v>
      </c>
    </row>
    <row r="166" spans="2:19" ht="14.1" customHeight="1" x14ac:dyDescent="0.2">
      <c r="B166" s="418" t="s">
        <v>89</v>
      </c>
      <c r="C166" s="321"/>
      <c r="D166" s="417" t="s">
        <v>232</v>
      </c>
      <c r="E166" s="249" t="s">
        <v>58</v>
      </c>
      <c r="F166" s="249" t="s">
        <v>58</v>
      </c>
      <c r="G166" s="241">
        <f t="shared" si="36"/>
        <v>0</v>
      </c>
      <c r="H166" s="241">
        <f t="shared" ref="H166:S166" si="41">H167+H168+H169+H170+H171</f>
        <v>0</v>
      </c>
      <c r="I166" s="241">
        <f t="shared" si="41"/>
        <v>0</v>
      </c>
      <c r="J166" s="241">
        <f t="shared" si="41"/>
        <v>0</v>
      </c>
      <c r="K166" s="241">
        <f t="shared" si="41"/>
        <v>0</v>
      </c>
      <c r="L166" s="241">
        <f t="shared" si="41"/>
        <v>0</v>
      </c>
      <c r="M166" s="241">
        <f t="shared" si="41"/>
        <v>0</v>
      </c>
      <c r="N166" s="241">
        <f t="shared" si="41"/>
        <v>0</v>
      </c>
      <c r="O166" s="241">
        <f t="shared" si="41"/>
        <v>0</v>
      </c>
      <c r="P166" s="241">
        <f t="shared" si="41"/>
        <v>0</v>
      </c>
      <c r="Q166" s="241">
        <f t="shared" si="41"/>
        <v>0</v>
      </c>
      <c r="R166" s="241">
        <f t="shared" si="41"/>
        <v>0</v>
      </c>
      <c r="S166" s="241">
        <f t="shared" si="41"/>
        <v>0</v>
      </c>
    </row>
    <row r="167" spans="2:19" x14ac:dyDescent="0.2">
      <c r="B167" s="418"/>
      <c r="C167" s="321"/>
      <c r="D167" s="417"/>
      <c r="E167" s="250" t="s">
        <v>60</v>
      </c>
      <c r="F167" s="250" t="s">
        <v>61</v>
      </c>
      <c r="G167" s="241">
        <f t="shared" si="36"/>
        <v>0</v>
      </c>
      <c r="H167" s="251">
        <f>'Касс.пл.Внеб.(50300) (2)'!H167+'Касс.пл.Внеб.(50320)'!H167</f>
        <v>0</v>
      </c>
      <c r="I167" s="251">
        <f>'Касс.пл.Внеб.(50300) (2)'!I167+'Касс.пл.Внеб.(50320)'!I167</f>
        <v>0</v>
      </c>
      <c r="J167" s="251">
        <f>'Касс.пл.Внеб.(50300) (2)'!J167+'Касс.пл.Внеб.(50320)'!J167</f>
        <v>0</v>
      </c>
      <c r="K167" s="251">
        <f>'Касс.пл.Внеб.(50300) (2)'!K167+'Касс.пл.Внеб.(50320)'!K167</f>
        <v>0</v>
      </c>
      <c r="L167" s="251">
        <f>'Касс.пл.Внеб.(50300) (2)'!L167+'Касс.пл.Внеб.(50320)'!L167</f>
        <v>0</v>
      </c>
      <c r="M167" s="251">
        <f>'Касс.пл.Внеб.(50300) (2)'!M167+'Касс.пл.Внеб.(50320)'!M167</f>
        <v>0</v>
      </c>
      <c r="N167" s="251">
        <f>'Касс.пл.Внеб.(50300) (2)'!N167+'Касс.пл.Внеб.(50320)'!N167</f>
        <v>0</v>
      </c>
      <c r="O167" s="251">
        <f>'Касс.пл.Внеб.(50300) (2)'!O167+'Касс.пл.Внеб.(50320)'!O167</f>
        <v>0</v>
      </c>
      <c r="P167" s="251">
        <f>'Касс.пл.Внеб.(50300) (2)'!P167+'Касс.пл.Внеб.(50320)'!P167</f>
        <v>0</v>
      </c>
      <c r="Q167" s="251">
        <f>'Касс.пл.Внеб.(50300) (2)'!Q167+'Касс.пл.Внеб.(50320)'!Q167</f>
        <v>0</v>
      </c>
      <c r="R167" s="251">
        <f>'Касс.пл.Внеб.(50300) (2)'!R167+'Касс.пл.Внеб.(50320)'!R167</f>
        <v>0</v>
      </c>
      <c r="S167" s="251">
        <f>'Касс.пл.Внеб.(50300) (2)'!S167+'Касс.пл.Внеб.(50320)'!S167</f>
        <v>0</v>
      </c>
    </row>
    <row r="168" spans="2:19" x14ac:dyDescent="0.2">
      <c r="B168" s="418"/>
      <c r="C168" s="321"/>
      <c r="D168" s="417"/>
      <c r="E168" s="250" t="s">
        <v>62</v>
      </c>
      <c r="F168" s="250" t="s">
        <v>62</v>
      </c>
      <c r="G168" s="241">
        <f t="shared" si="36"/>
        <v>0</v>
      </c>
      <c r="H168" s="251">
        <f>'Касс.пл.Внеб.(50300) (2)'!H168+'Касс.пл.Внеб.(50320)'!H168</f>
        <v>0</v>
      </c>
      <c r="I168" s="251">
        <f>'Касс.пл.Внеб.(50300) (2)'!I168+'Касс.пл.Внеб.(50320)'!I168</f>
        <v>0</v>
      </c>
      <c r="J168" s="251">
        <f>'Касс.пл.Внеб.(50300) (2)'!J168+'Касс.пл.Внеб.(50320)'!J168</f>
        <v>0</v>
      </c>
      <c r="K168" s="251">
        <f>'Касс.пл.Внеб.(50300) (2)'!K168+'Касс.пл.Внеб.(50320)'!K168</f>
        <v>0</v>
      </c>
      <c r="L168" s="251">
        <f>'Касс.пл.Внеб.(50300) (2)'!L168+'Касс.пл.Внеб.(50320)'!L168</f>
        <v>0</v>
      </c>
      <c r="M168" s="251">
        <f>'Касс.пл.Внеб.(50300) (2)'!M168+'Касс.пл.Внеб.(50320)'!M168</f>
        <v>0</v>
      </c>
      <c r="N168" s="251">
        <f>'Касс.пл.Внеб.(50300) (2)'!N168+'Касс.пл.Внеб.(50320)'!N168</f>
        <v>0</v>
      </c>
      <c r="O168" s="251">
        <f>'Касс.пл.Внеб.(50300) (2)'!O168+'Касс.пл.Внеб.(50320)'!O168</f>
        <v>0</v>
      </c>
      <c r="P168" s="251">
        <f>'Касс.пл.Внеб.(50300) (2)'!P168+'Касс.пл.Внеб.(50320)'!P168</f>
        <v>0</v>
      </c>
      <c r="Q168" s="251">
        <f>'Касс.пл.Внеб.(50300) (2)'!Q168+'Касс.пл.Внеб.(50320)'!Q168</f>
        <v>0</v>
      </c>
      <c r="R168" s="251">
        <f>'Касс.пл.Внеб.(50300) (2)'!R168+'Касс.пл.Внеб.(50320)'!R168</f>
        <v>0</v>
      </c>
      <c r="S168" s="251">
        <f>'Касс.пл.Внеб.(50300) (2)'!S168+'Касс.пл.Внеб.(50320)'!S168</f>
        <v>0</v>
      </c>
    </row>
    <row r="169" spans="2:19" x14ac:dyDescent="0.2">
      <c r="B169" s="418"/>
      <c r="C169" s="321"/>
      <c r="D169" s="417"/>
      <c r="E169" s="250" t="s">
        <v>63</v>
      </c>
      <c r="F169" s="250" t="s">
        <v>61</v>
      </c>
      <c r="G169" s="241">
        <f t="shared" si="36"/>
        <v>0</v>
      </c>
      <c r="H169" s="251">
        <f>'Касс.пл.Внеб.(50300) (2)'!H169+'Касс.пл.Внеб.(50320)'!H169</f>
        <v>0</v>
      </c>
      <c r="I169" s="251">
        <f>'Касс.пл.Внеб.(50300) (2)'!I169+'Касс.пл.Внеб.(50320)'!I169</f>
        <v>0</v>
      </c>
      <c r="J169" s="251">
        <f>'Касс.пл.Внеб.(50300) (2)'!J169+'Касс.пл.Внеб.(50320)'!J169</f>
        <v>0</v>
      </c>
      <c r="K169" s="251">
        <f>'Касс.пл.Внеб.(50300) (2)'!K169+'Касс.пл.Внеб.(50320)'!K169</f>
        <v>0</v>
      </c>
      <c r="L169" s="251">
        <f>'Касс.пл.Внеб.(50300) (2)'!L169+'Касс.пл.Внеб.(50320)'!L169</f>
        <v>0</v>
      </c>
      <c r="M169" s="251">
        <f>'Касс.пл.Внеб.(50300) (2)'!M169+'Касс.пл.Внеб.(50320)'!M169</f>
        <v>0</v>
      </c>
      <c r="N169" s="251">
        <f>'Касс.пл.Внеб.(50300) (2)'!N169+'Касс.пл.Внеб.(50320)'!N169</f>
        <v>0</v>
      </c>
      <c r="O169" s="251">
        <f>'Касс.пл.Внеб.(50300) (2)'!O169+'Касс.пл.Внеб.(50320)'!O169</f>
        <v>0</v>
      </c>
      <c r="P169" s="251">
        <f>'Касс.пл.Внеб.(50300) (2)'!P169+'Касс.пл.Внеб.(50320)'!P169</f>
        <v>0</v>
      </c>
      <c r="Q169" s="251">
        <f>'Касс.пл.Внеб.(50300) (2)'!Q169+'Касс.пл.Внеб.(50320)'!Q169</f>
        <v>0</v>
      </c>
      <c r="R169" s="251">
        <f>'Касс.пл.Внеб.(50300) (2)'!R169+'Касс.пл.Внеб.(50320)'!R169</f>
        <v>0</v>
      </c>
      <c r="S169" s="251">
        <f>'Касс.пл.Внеб.(50300) (2)'!S169+'Касс.пл.Внеб.(50320)'!S169</f>
        <v>0</v>
      </c>
    </row>
    <row r="170" spans="2:19" x14ac:dyDescent="0.2">
      <c r="B170" s="418"/>
      <c r="C170" s="321"/>
      <c r="D170" s="417"/>
      <c r="E170" s="250" t="s">
        <v>64</v>
      </c>
      <c r="F170" s="250" t="s">
        <v>65</v>
      </c>
      <c r="G170" s="241">
        <f t="shared" si="36"/>
        <v>0</v>
      </c>
      <c r="H170" s="251">
        <f>'Касс.пл.Внеб.(50300) (2)'!H170+'Касс.пл.Внеб.(50320)'!H170</f>
        <v>0</v>
      </c>
      <c r="I170" s="251">
        <f>'Касс.пл.Внеб.(50300) (2)'!I170+'Касс.пл.Внеб.(50320)'!I170</f>
        <v>0</v>
      </c>
      <c r="J170" s="251">
        <f>'Касс.пл.Внеб.(50300) (2)'!J170+'Касс.пл.Внеб.(50320)'!J170</f>
        <v>0</v>
      </c>
      <c r="K170" s="251">
        <f>'Касс.пл.Внеб.(50300) (2)'!K170+'Касс.пл.Внеб.(50320)'!K170</f>
        <v>0</v>
      </c>
      <c r="L170" s="251">
        <f>'Касс.пл.Внеб.(50300) (2)'!L170+'Касс.пл.Внеб.(50320)'!L170</f>
        <v>0</v>
      </c>
      <c r="M170" s="251">
        <f>'Касс.пл.Внеб.(50300) (2)'!M170+'Касс.пл.Внеб.(50320)'!M170</f>
        <v>0</v>
      </c>
      <c r="N170" s="251">
        <f>'Касс.пл.Внеб.(50300) (2)'!N170+'Касс.пл.Внеб.(50320)'!N170</f>
        <v>0</v>
      </c>
      <c r="O170" s="251">
        <f>'Касс.пл.Внеб.(50300) (2)'!O170+'Касс.пл.Внеб.(50320)'!O170</f>
        <v>0</v>
      </c>
      <c r="P170" s="251">
        <f>'Касс.пл.Внеб.(50300) (2)'!P170+'Касс.пл.Внеб.(50320)'!P170</f>
        <v>0</v>
      </c>
      <c r="Q170" s="251">
        <f>'Касс.пл.Внеб.(50300) (2)'!Q170+'Касс.пл.Внеб.(50320)'!Q170</f>
        <v>0</v>
      </c>
      <c r="R170" s="251">
        <f>'Касс.пл.Внеб.(50300) (2)'!R170+'Касс.пл.Внеб.(50320)'!R170</f>
        <v>0</v>
      </c>
      <c r="S170" s="251">
        <f>'Касс.пл.Внеб.(50300) (2)'!S170+'Касс.пл.Внеб.(50320)'!S170</f>
        <v>0</v>
      </c>
    </row>
    <row r="171" spans="2:19" x14ac:dyDescent="0.2">
      <c r="B171" s="418"/>
      <c r="C171" s="321"/>
      <c r="D171" s="417"/>
      <c r="E171" s="227" t="s">
        <v>64</v>
      </c>
      <c r="F171" s="227" t="s">
        <v>66</v>
      </c>
      <c r="G171" s="241">
        <f t="shared" si="36"/>
        <v>0</v>
      </c>
      <c r="H171" s="251">
        <f>'Касс.пл.Внеб.(50300) (2)'!H171+'Касс.пл.Внеб.(50320)'!H171</f>
        <v>0</v>
      </c>
      <c r="I171" s="251">
        <f>'Касс.пл.Внеб.(50300) (2)'!I171+'Касс.пл.Внеб.(50320)'!I171</f>
        <v>0</v>
      </c>
      <c r="J171" s="251">
        <f>'Касс.пл.Внеб.(50300) (2)'!J171+'Касс.пл.Внеб.(50320)'!J171</f>
        <v>0</v>
      </c>
      <c r="K171" s="251">
        <f>'Касс.пл.Внеб.(50300) (2)'!K171+'Касс.пл.Внеб.(50320)'!K171</f>
        <v>0</v>
      </c>
      <c r="L171" s="251">
        <f>'Касс.пл.Внеб.(50300) (2)'!L171+'Касс.пл.Внеб.(50320)'!L171</f>
        <v>0</v>
      </c>
      <c r="M171" s="251">
        <f>'Касс.пл.Внеб.(50300) (2)'!M171+'Касс.пл.Внеб.(50320)'!M171</f>
        <v>0</v>
      </c>
      <c r="N171" s="251">
        <f>'Касс.пл.Внеб.(50300) (2)'!N171+'Касс.пл.Внеб.(50320)'!N171</f>
        <v>0</v>
      </c>
      <c r="O171" s="251">
        <f>'Касс.пл.Внеб.(50300) (2)'!O171+'Касс.пл.Внеб.(50320)'!O171</f>
        <v>0</v>
      </c>
      <c r="P171" s="251">
        <f>'Касс.пл.Внеб.(50300) (2)'!P171+'Касс.пл.Внеб.(50320)'!P171</f>
        <v>0</v>
      </c>
      <c r="Q171" s="251">
        <f>'Касс.пл.Внеб.(50300) (2)'!Q171+'Касс.пл.Внеб.(50320)'!Q171</f>
        <v>0</v>
      </c>
      <c r="R171" s="251">
        <f>'Касс.пл.Внеб.(50300) (2)'!R171+'Касс.пл.Внеб.(50320)'!R171</f>
        <v>0</v>
      </c>
      <c r="S171" s="251">
        <f>'Касс.пл.Внеб.(50300) (2)'!S171+'Касс.пл.Внеб.(50320)'!S171</f>
        <v>0</v>
      </c>
    </row>
    <row r="172" spans="2:19" ht="14.1" customHeight="1" x14ac:dyDescent="0.2">
      <c r="B172" s="418" t="s">
        <v>89</v>
      </c>
      <c r="C172" s="321"/>
      <c r="D172" s="417" t="s">
        <v>233</v>
      </c>
      <c r="E172" s="249" t="s">
        <v>58</v>
      </c>
      <c r="F172" s="249" t="s">
        <v>58</v>
      </c>
      <c r="G172" s="241">
        <f t="shared" si="36"/>
        <v>0</v>
      </c>
      <c r="H172" s="241">
        <f t="shared" ref="H172:S172" si="42">H173+H174+H175+H176+H177</f>
        <v>0</v>
      </c>
      <c r="I172" s="241">
        <f t="shared" si="42"/>
        <v>0</v>
      </c>
      <c r="J172" s="241">
        <f t="shared" si="42"/>
        <v>0</v>
      </c>
      <c r="K172" s="241">
        <f t="shared" si="42"/>
        <v>0</v>
      </c>
      <c r="L172" s="241">
        <f t="shared" si="42"/>
        <v>0</v>
      </c>
      <c r="M172" s="241">
        <f t="shared" si="42"/>
        <v>0</v>
      </c>
      <c r="N172" s="241">
        <f t="shared" si="42"/>
        <v>0</v>
      </c>
      <c r="O172" s="241">
        <f t="shared" si="42"/>
        <v>0</v>
      </c>
      <c r="P172" s="241">
        <f t="shared" si="42"/>
        <v>0</v>
      </c>
      <c r="Q172" s="241">
        <f t="shared" si="42"/>
        <v>0</v>
      </c>
      <c r="R172" s="241">
        <f t="shared" si="42"/>
        <v>0</v>
      </c>
      <c r="S172" s="241">
        <f t="shared" si="42"/>
        <v>0</v>
      </c>
    </row>
    <row r="173" spans="2:19" x14ac:dyDescent="0.2">
      <c r="B173" s="418"/>
      <c r="C173" s="321"/>
      <c r="D173" s="417"/>
      <c r="E173" s="250" t="s">
        <v>60</v>
      </c>
      <c r="F173" s="250" t="s">
        <v>61</v>
      </c>
      <c r="G173" s="241">
        <f t="shared" si="36"/>
        <v>0</v>
      </c>
      <c r="H173" s="251">
        <f>'Касс.пл.Внеб.(50300) (2)'!H173+'Касс.пл.Внеб.(50320)'!H173</f>
        <v>0</v>
      </c>
      <c r="I173" s="251">
        <f>'Касс.пл.Внеб.(50300) (2)'!I173+'Касс.пл.Внеб.(50320)'!I173</f>
        <v>0</v>
      </c>
      <c r="J173" s="251">
        <f>'Касс.пл.Внеб.(50300) (2)'!J173+'Касс.пл.Внеб.(50320)'!J173</f>
        <v>0</v>
      </c>
      <c r="K173" s="251">
        <f>'Касс.пл.Внеб.(50300) (2)'!K173+'Касс.пл.Внеб.(50320)'!K173</f>
        <v>0</v>
      </c>
      <c r="L173" s="251">
        <f>'Касс.пл.Внеб.(50300) (2)'!L173+'Касс.пл.Внеб.(50320)'!L173</f>
        <v>0</v>
      </c>
      <c r="M173" s="251">
        <f>'Касс.пл.Внеб.(50300) (2)'!M173+'Касс.пл.Внеб.(50320)'!M173</f>
        <v>0</v>
      </c>
      <c r="N173" s="251">
        <f>'Касс.пл.Внеб.(50300) (2)'!N173+'Касс.пл.Внеб.(50320)'!N173</f>
        <v>0</v>
      </c>
      <c r="O173" s="251">
        <f>'Касс.пл.Внеб.(50300) (2)'!O173+'Касс.пл.Внеб.(50320)'!O173</f>
        <v>0</v>
      </c>
      <c r="P173" s="251">
        <f>'Касс.пл.Внеб.(50300) (2)'!P173+'Касс.пл.Внеб.(50320)'!P173</f>
        <v>0</v>
      </c>
      <c r="Q173" s="251">
        <f>'Касс.пл.Внеб.(50300) (2)'!Q173+'Касс.пл.Внеб.(50320)'!Q173</f>
        <v>0</v>
      </c>
      <c r="R173" s="251">
        <f>'Касс.пл.Внеб.(50300) (2)'!R173+'Касс.пл.Внеб.(50320)'!R173</f>
        <v>0</v>
      </c>
      <c r="S173" s="251">
        <f>'Касс.пл.Внеб.(50300) (2)'!S173+'Касс.пл.Внеб.(50320)'!S173</f>
        <v>0</v>
      </c>
    </row>
    <row r="174" spans="2:19" x14ac:dyDescent="0.2">
      <c r="B174" s="418"/>
      <c r="C174" s="321"/>
      <c r="D174" s="417"/>
      <c r="E174" s="250" t="s">
        <v>62</v>
      </c>
      <c r="F174" s="250" t="s">
        <v>62</v>
      </c>
      <c r="G174" s="241">
        <f t="shared" ref="G174:G190" si="43">H174+I174+J174+K174+L174+M174+N174+O174+P174+Q174+R174+S174</f>
        <v>0</v>
      </c>
      <c r="H174" s="251">
        <f>'Касс.пл.Внеб.(50300) (2)'!H174+'Касс.пл.Внеб.(50320)'!H174</f>
        <v>0</v>
      </c>
      <c r="I174" s="251">
        <f>'Касс.пл.Внеб.(50300) (2)'!I174+'Касс.пл.Внеб.(50320)'!I174</f>
        <v>0</v>
      </c>
      <c r="J174" s="251">
        <f>'Касс.пл.Внеб.(50300) (2)'!J174+'Касс.пл.Внеб.(50320)'!J174</f>
        <v>0</v>
      </c>
      <c r="K174" s="251">
        <f>'Касс.пл.Внеб.(50300) (2)'!K174+'Касс.пл.Внеб.(50320)'!K174</f>
        <v>0</v>
      </c>
      <c r="L174" s="251">
        <f>'Касс.пл.Внеб.(50300) (2)'!L174+'Касс.пл.Внеб.(50320)'!L174</f>
        <v>0</v>
      </c>
      <c r="M174" s="251">
        <f>'Касс.пл.Внеб.(50300) (2)'!M174+'Касс.пл.Внеб.(50320)'!M174</f>
        <v>0</v>
      </c>
      <c r="N174" s="251">
        <f>'Касс.пл.Внеб.(50300) (2)'!N174+'Касс.пл.Внеб.(50320)'!N174</f>
        <v>0</v>
      </c>
      <c r="O174" s="251">
        <f>'Касс.пл.Внеб.(50300) (2)'!O174+'Касс.пл.Внеб.(50320)'!O174</f>
        <v>0</v>
      </c>
      <c r="P174" s="251">
        <f>'Касс.пл.Внеб.(50300) (2)'!P174+'Касс.пл.Внеб.(50320)'!P174</f>
        <v>0</v>
      </c>
      <c r="Q174" s="251">
        <f>'Касс.пл.Внеб.(50300) (2)'!Q174+'Касс.пл.Внеб.(50320)'!Q174</f>
        <v>0</v>
      </c>
      <c r="R174" s="251">
        <f>'Касс.пл.Внеб.(50300) (2)'!R174+'Касс.пл.Внеб.(50320)'!R174</f>
        <v>0</v>
      </c>
      <c r="S174" s="251">
        <f>'Касс.пл.Внеб.(50300) (2)'!S174+'Касс.пл.Внеб.(50320)'!S174</f>
        <v>0</v>
      </c>
    </row>
    <row r="175" spans="2:19" x14ac:dyDescent="0.2">
      <c r="B175" s="418"/>
      <c r="C175" s="321"/>
      <c r="D175" s="417"/>
      <c r="E175" s="250" t="s">
        <v>63</v>
      </c>
      <c r="F175" s="250" t="s">
        <v>61</v>
      </c>
      <c r="G175" s="241">
        <f t="shared" si="43"/>
        <v>0</v>
      </c>
      <c r="H175" s="251">
        <f>'Касс.пл.Внеб.(50300) (2)'!H175+'Касс.пл.Внеб.(50320)'!H175</f>
        <v>0</v>
      </c>
      <c r="I175" s="251">
        <f>'Касс.пл.Внеб.(50300) (2)'!I175+'Касс.пл.Внеб.(50320)'!I175</f>
        <v>0</v>
      </c>
      <c r="J175" s="251">
        <f>'Касс.пл.Внеб.(50300) (2)'!J175+'Касс.пл.Внеб.(50320)'!J175</f>
        <v>0</v>
      </c>
      <c r="K175" s="251">
        <f>'Касс.пл.Внеб.(50300) (2)'!K175+'Касс.пл.Внеб.(50320)'!K175</f>
        <v>0</v>
      </c>
      <c r="L175" s="251">
        <f>'Касс.пл.Внеб.(50300) (2)'!L175+'Касс.пл.Внеб.(50320)'!L175</f>
        <v>0</v>
      </c>
      <c r="M175" s="251">
        <f>'Касс.пл.Внеб.(50300) (2)'!M175+'Касс.пл.Внеб.(50320)'!M175</f>
        <v>0</v>
      </c>
      <c r="N175" s="251">
        <f>'Касс.пл.Внеб.(50300) (2)'!N175+'Касс.пл.Внеб.(50320)'!N175</f>
        <v>0</v>
      </c>
      <c r="O175" s="251">
        <f>'Касс.пл.Внеб.(50300) (2)'!O175+'Касс.пл.Внеб.(50320)'!O175</f>
        <v>0</v>
      </c>
      <c r="P175" s="251">
        <f>'Касс.пл.Внеб.(50300) (2)'!P175+'Касс.пл.Внеб.(50320)'!P175</f>
        <v>0</v>
      </c>
      <c r="Q175" s="251">
        <f>'Касс.пл.Внеб.(50300) (2)'!Q175+'Касс.пл.Внеб.(50320)'!Q175</f>
        <v>0</v>
      </c>
      <c r="R175" s="251">
        <f>'Касс.пл.Внеб.(50300) (2)'!R175+'Касс.пл.Внеб.(50320)'!R175</f>
        <v>0</v>
      </c>
      <c r="S175" s="251">
        <f>'Касс.пл.Внеб.(50300) (2)'!S175+'Касс.пл.Внеб.(50320)'!S175</f>
        <v>0</v>
      </c>
    </row>
    <row r="176" spans="2:19" x14ac:dyDescent="0.2">
      <c r="B176" s="418"/>
      <c r="C176" s="321"/>
      <c r="D176" s="417"/>
      <c r="E176" s="250" t="s">
        <v>64</v>
      </c>
      <c r="F176" s="250" t="s">
        <v>65</v>
      </c>
      <c r="G176" s="241">
        <f t="shared" si="43"/>
        <v>0</v>
      </c>
      <c r="H176" s="251">
        <f>'Касс.пл.Внеб.(50300) (2)'!H176+'Касс.пл.Внеб.(50320)'!H176</f>
        <v>0</v>
      </c>
      <c r="I176" s="251">
        <f>'Касс.пл.Внеб.(50300) (2)'!I176+'Касс.пл.Внеб.(50320)'!I176</f>
        <v>0</v>
      </c>
      <c r="J176" s="251">
        <f>'Касс.пл.Внеб.(50300) (2)'!J176+'Касс.пл.Внеб.(50320)'!J176</f>
        <v>0</v>
      </c>
      <c r="K176" s="251">
        <f>'Касс.пл.Внеб.(50300) (2)'!K176+'Касс.пл.Внеб.(50320)'!K176</f>
        <v>0</v>
      </c>
      <c r="L176" s="251">
        <f>'Касс.пл.Внеб.(50300) (2)'!L176+'Касс.пл.Внеб.(50320)'!L176</f>
        <v>0</v>
      </c>
      <c r="M176" s="251">
        <f>'Касс.пл.Внеб.(50300) (2)'!M176+'Касс.пл.Внеб.(50320)'!M176</f>
        <v>0</v>
      </c>
      <c r="N176" s="251">
        <f>'Касс.пл.Внеб.(50300) (2)'!N176+'Касс.пл.Внеб.(50320)'!N176</f>
        <v>0</v>
      </c>
      <c r="O176" s="251">
        <f>'Касс.пл.Внеб.(50300) (2)'!O176+'Касс.пл.Внеб.(50320)'!O176</f>
        <v>0</v>
      </c>
      <c r="P176" s="251">
        <f>'Касс.пл.Внеб.(50300) (2)'!P176+'Касс.пл.Внеб.(50320)'!P176</f>
        <v>0</v>
      </c>
      <c r="Q176" s="251">
        <f>'Касс.пл.Внеб.(50300) (2)'!Q176+'Касс.пл.Внеб.(50320)'!Q176</f>
        <v>0</v>
      </c>
      <c r="R176" s="251">
        <f>'Касс.пл.Внеб.(50300) (2)'!R176+'Касс.пл.Внеб.(50320)'!R176</f>
        <v>0</v>
      </c>
      <c r="S176" s="251">
        <f>'Касс.пл.Внеб.(50300) (2)'!S176+'Касс.пл.Внеб.(50320)'!S176</f>
        <v>0</v>
      </c>
    </row>
    <row r="177" spans="2:19" x14ac:dyDescent="0.2">
      <c r="B177" s="418"/>
      <c r="C177" s="321"/>
      <c r="D177" s="417"/>
      <c r="E177" s="227" t="s">
        <v>64</v>
      </c>
      <c r="F177" s="227" t="s">
        <v>66</v>
      </c>
      <c r="G177" s="241">
        <f t="shared" si="43"/>
        <v>0</v>
      </c>
      <c r="H177" s="251">
        <f>'Касс.пл.Внеб.(50300) (2)'!H177+'Касс.пл.Внеб.(50320)'!H177</f>
        <v>0</v>
      </c>
      <c r="I177" s="251">
        <f>'Касс.пл.Внеб.(50300) (2)'!I177+'Касс.пл.Внеб.(50320)'!I177</f>
        <v>0</v>
      </c>
      <c r="J177" s="251">
        <f>'Касс.пл.Внеб.(50300) (2)'!J177+'Касс.пл.Внеб.(50320)'!J177</f>
        <v>0</v>
      </c>
      <c r="K177" s="251">
        <f>'Касс.пл.Внеб.(50300) (2)'!K177+'Касс.пл.Внеб.(50320)'!K177</f>
        <v>0</v>
      </c>
      <c r="L177" s="251">
        <f>'Касс.пл.Внеб.(50300) (2)'!L177+'Касс.пл.Внеб.(50320)'!L177</f>
        <v>0</v>
      </c>
      <c r="M177" s="251">
        <f>'Касс.пл.Внеб.(50300) (2)'!M177+'Касс.пл.Внеб.(50320)'!M177</f>
        <v>0</v>
      </c>
      <c r="N177" s="251">
        <f>'Касс.пл.Внеб.(50300) (2)'!N177+'Касс.пл.Внеб.(50320)'!N177</f>
        <v>0</v>
      </c>
      <c r="O177" s="251">
        <f>'Касс.пл.Внеб.(50300) (2)'!O177+'Касс.пл.Внеб.(50320)'!O177</f>
        <v>0</v>
      </c>
      <c r="P177" s="251">
        <f>'Касс.пл.Внеб.(50300) (2)'!P177+'Касс.пл.Внеб.(50320)'!P177</f>
        <v>0</v>
      </c>
      <c r="Q177" s="251">
        <f>'Касс.пл.Внеб.(50300) (2)'!Q177+'Касс.пл.Внеб.(50320)'!Q177</f>
        <v>0</v>
      </c>
      <c r="R177" s="251">
        <f>'Касс.пл.Внеб.(50300) (2)'!R177+'Касс.пл.Внеб.(50320)'!R177</f>
        <v>0</v>
      </c>
      <c r="S177" s="251">
        <f>'Касс.пл.Внеб.(50300) (2)'!S177+'Касс.пл.Внеб.(50320)'!S177</f>
        <v>0</v>
      </c>
    </row>
    <row r="178" spans="2:19" ht="14.1" customHeight="1" x14ac:dyDescent="0.2">
      <c r="B178" s="418" t="s">
        <v>89</v>
      </c>
      <c r="C178" s="321"/>
      <c r="D178" s="417" t="s">
        <v>234</v>
      </c>
      <c r="E178" s="249" t="s">
        <v>58</v>
      </c>
      <c r="F178" s="249" t="s">
        <v>58</v>
      </c>
      <c r="G178" s="241">
        <f t="shared" si="43"/>
        <v>5000</v>
      </c>
      <c r="H178" s="241">
        <f t="shared" ref="H178:S178" si="44">H179+H180+H181+H182+H183</f>
        <v>2000</v>
      </c>
      <c r="I178" s="241">
        <f t="shared" si="44"/>
        <v>2000</v>
      </c>
      <c r="J178" s="241">
        <f t="shared" si="44"/>
        <v>1000</v>
      </c>
      <c r="K178" s="241">
        <f t="shared" si="44"/>
        <v>0</v>
      </c>
      <c r="L178" s="241">
        <f t="shared" si="44"/>
        <v>0</v>
      </c>
      <c r="M178" s="241">
        <f t="shared" si="44"/>
        <v>0</v>
      </c>
      <c r="N178" s="241">
        <f t="shared" si="44"/>
        <v>0</v>
      </c>
      <c r="O178" s="241">
        <f t="shared" si="44"/>
        <v>0</v>
      </c>
      <c r="P178" s="241">
        <f t="shared" si="44"/>
        <v>0</v>
      </c>
      <c r="Q178" s="241">
        <f t="shared" si="44"/>
        <v>0</v>
      </c>
      <c r="R178" s="241">
        <f t="shared" si="44"/>
        <v>0</v>
      </c>
      <c r="S178" s="241">
        <f t="shared" si="44"/>
        <v>0</v>
      </c>
    </row>
    <row r="179" spans="2:19" x14ac:dyDescent="0.2">
      <c r="B179" s="418"/>
      <c r="C179" s="321"/>
      <c r="D179" s="417"/>
      <c r="E179" s="250" t="s">
        <v>60</v>
      </c>
      <c r="F179" s="250" t="s">
        <v>61</v>
      </c>
      <c r="G179" s="241">
        <f t="shared" si="43"/>
        <v>0</v>
      </c>
      <c r="H179" s="251">
        <f>'Касс.пл.Внеб.(50300) (2)'!H179+'Касс.пл.Внеб.(50320)'!H179</f>
        <v>0</v>
      </c>
      <c r="I179" s="251">
        <f>'Касс.пл.Внеб.(50300) (2)'!I179+'Касс.пл.Внеб.(50320)'!I179</f>
        <v>0</v>
      </c>
      <c r="J179" s="251">
        <f>'Касс.пл.Внеб.(50300) (2)'!J179+'Касс.пл.Внеб.(50320)'!J179</f>
        <v>0</v>
      </c>
      <c r="K179" s="251">
        <f>'Касс.пл.Внеб.(50300) (2)'!K179+'Касс.пл.Внеб.(50320)'!K179</f>
        <v>0</v>
      </c>
      <c r="L179" s="251">
        <f>'Касс.пл.Внеб.(50300) (2)'!L179+'Касс.пл.Внеб.(50320)'!L179</f>
        <v>0</v>
      </c>
      <c r="M179" s="251">
        <f>'Касс.пл.Внеб.(50300) (2)'!M179+'Касс.пл.Внеб.(50320)'!M179</f>
        <v>0</v>
      </c>
      <c r="N179" s="251">
        <f>'Касс.пл.Внеб.(50300) (2)'!N179+'Касс.пл.Внеб.(50320)'!N179</f>
        <v>0</v>
      </c>
      <c r="O179" s="251">
        <f>'Касс.пл.Внеб.(50300) (2)'!O179+'Касс.пл.Внеб.(50320)'!O179</f>
        <v>0</v>
      </c>
      <c r="P179" s="251">
        <f>'Касс.пл.Внеб.(50300) (2)'!P179+'Касс.пл.Внеб.(50320)'!P179</f>
        <v>0</v>
      </c>
      <c r="Q179" s="251">
        <f>'Касс.пл.Внеб.(50300) (2)'!Q179+'Касс.пл.Внеб.(50320)'!Q179</f>
        <v>0</v>
      </c>
      <c r="R179" s="251">
        <f>'Касс.пл.Внеб.(50300) (2)'!R179+'Касс.пл.Внеб.(50320)'!R179</f>
        <v>0</v>
      </c>
      <c r="S179" s="251">
        <f>'Касс.пл.Внеб.(50300) (2)'!S179+'Касс.пл.Внеб.(50320)'!S179</f>
        <v>0</v>
      </c>
    </row>
    <row r="180" spans="2:19" x14ac:dyDescent="0.2">
      <c r="B180" s="418"/>
      <c r="C180" s="321"/>
      <c r="D180" s="417"/>
      <c r="E180" s="250" t="s">
        <v>62</v>
      </c>
      <c r="F180" s="250" t="s">
        <v>62</v>
      </c>
      <c r="G180" s="241">
        <f t="shared" si="43"/>
        <v>0</v>
      </c>
      <c r="H180" s="251">
        <f>'Касс.пл.Внеб.(50300) (2)'!H180+'Касс.пл.Внеб.(50320)'!H180</f>
        <v>0</v>
      </c>
      <c r="I180" s="251">
        <f>'Касс.пл.Внеб.(50300) (2)'!I180+'Касс.пл.Внеб.(50320)'!I180</f>
        <v>0</v>
      </c>
      <c r="J180" s="251">
        <f>'Касс.пл.Внеб.(50300) (2)'!J180+'Касс.пл.Внеб.(50320)'!J180</f>
        <v>0</v>
      </c>
      <c r="K180" s="251">
        <f>'Касс.пл.Внеб.(50300) (2)'!K180+'Касс.пл.Внеб.(50320)'!K180</f>
        <v>0</v>
      </c>
      <c r="L180" s="251">
        <f>'Касс.пл.Внеб.(50300) (2)'!L180+'Касс.пл.Внеб.(50320)'!L180</f>
        <v>0</v>
      </c>
      <c r="M180" s="251">
        <f>'Касс.пл.Внеб.(50300) (2)'!M180+'Касс.пл.Внеб.(50320)'!M180</f>
        <v>0</v>
      </c>
      <c r="N180" s="251">
        <f>'Касс.пл.Внеб.(50300) (2)'!N180+'Касс.пл.Внеб.(50320)'!N180</f>
        <v>0</v>
      </c>
      <c r="O180" s="251">
        <f>'Касс.пл.Внеб.(50300) (2)'!O180+'Касс.пл.Внеб.(50320)'!O180</f>
        <v>0</v>
      </c>
      <c r="P180" s="251">
        <f>'Касс.пл.Внеб.(50300) (2)'!P180+'Касс.пл.Внеб.(50320)'!P180</f>
        <v>0</v>
      </c>
      <c r="Q180" s="251">
        <f>'Касс.пл.Внеб.(50300) (2)'!Q180+'Касс.пл.Внеб.(50320)'!Q180</f>
        <v>0</v>
      </c>
      <c r="R180" s="251">
        <f>'Касс.пл.Внеб.(50300) (2)'!R180+'Касс.пл.Внеб.(50320)'!R180</f>
        <v>0</v>
      </c>
      <c r="S180" s="251">
        <f>'Касс.пл.Внеб.(50300) (2)'!S180+'Касс.пл.Внеб.(50320)'!S180</f>
        <v>0</v>
      </c>
    </row>
    <row r="181" spans="2:19" x14ac:dyDescent="0.2">
      <c r="B181" s="418"/>
      <c r="C181" s="321"/>
      <c r="D181" s="417"/>
      <c r="E181" s="250" t="s">
        <v>63</v>
      </c>
      <c r="F181" s="250" t="s">
        <v>61</v>
      </c>
      <c r="G181" s="241">
        <f t="shared" si="43"/>
        <v>0</v>
      </c>
      <c r="H181" s="251">
        <f>'Касс.пл.Внеб.(50300) (2)'!H181+'Касс.пл.Внеб.(50320)'!H181</f>
        <v>0</v>
      </c>
      <c r="I181" s="251">
        <f>'Касс.пл.Внеб.(50300) (2)'!I181+'Касс.пл.Внеб.(50320)'!I181</f>
        <v>0</v>
      </c>
      <c r="J181" s="251">
        <f>'Касс.пл.Внеб.(50300) (2)'!J181+'Касс.пл.Внеб.(50320)'!J181</f>
        <v>0</v>
      </c>
      <c r="K181" s="251">
        <f>'Касс.пл.Внеб.(50300) (2)'!K181+'Касс.пл.Внеб.(50320)'!K181</f>
        <v>0</v>
      </c>
      <c r="L181" s="251">
        <f>'Касс.пл.Внеб.(50300) (2)'!L181+'Касс.пл.Внеб.(50320)'!L181</f>
        <v>0</v>
      </c>
      <c r="M181" s="251">
        <f>'Касс.пл.Внеб.(50300) (2)'!M181+'Касс.пл.Внеб.(50320)'!M181</f>
        <v>0</v>
      </c>
      <c r="N181" s="251">
        <f>'Касс.пл.Внеб.(50300) (2)'!N181+'Касс.пл.Внеб.(50320)'!N181</f>
        <v>0</v>
      </c>
      <c r="O181" s="251">
        <f>'Касс.пл.Внеб.(50300) (2)'!O181+'Касс.пл.Внеб.(50320)'!O181</f>
        <v>0</v>
      </c>
      <c r="P181" s="251">
        <f>'Касс.пл.Внеб.(50300) (2)'!P181+'Касс.пл.Внеб.(50320)'!P181</f>
        <v>0</v>
      </c>
      <c r="Q181" s="251">
        <f>'Касс.пл.Внеб.(50300) (2)'!Q181+'Касс.пл.Внеб.(50320)'!Q181</f>
        <v>0</v>
      </c>
      <c r="R181" s="251">
        <f>'Касс.пл.Внеб.(50300) (2)'!R181+'Касс.пл.Внеб.(50320)'!R181</f>
        <v>0</v>
      </c>
      <c r="S181" s="251">
        <f>'Касс.пл.Внеб.(50300) (2)'!S181+'Касс.пл.Внеб.(50320)'!S181</f>
        <v>0</v>
      </c>
    </row>
    <row r="182" spans="2:19" x14ac:dyDescent="0.2">
      <c r="B182" s="418"/>
      <c r="C182" s="321"/>
      <c r="D182" s="417"/>
      <c r="E182" s="250" t="s">
        <v>64</v>
      </c>
      <c r="F182" s="250" t="s">
        <v>65</v>
      </c>
      <c r="G182" s="241">
        <f t="shared" si="43"/>
        <v>5000</v>
      </c>
      <c r="H182" s="251">
        <f>'Касс.пл.Внеб.(50300) (2)'!H182+'Касс.пл.Внеб.(50320)'!H182</f>
        <v>2000</v>
      </c>
      <c r="I182" s="251">
        <f>'Касс.пл.Внеб.(50300) (2)'!I182+'Касс.пл.Внеб.(50320)'!I182</f>
        <v>2000</v>
      </c>
      <c r="J182" s="251">
        <f>'Касс.пл.Внеб.(50300) (2)'!J182+'Касс.пл.Внеб.(50320)'!J182</f>
        <v>1000</v>
      </c>
      <c r="K182" s="251">
        <f>'Касс.пл.Внеб.(50300) (2)'!K182+'Касс.пл.Внеб.(50320)'!K182</f>
        <v>0</v>
      </c>
      <c r="L182" s="251">
        <f>'Касс.пл.Внеб.(50300) (2)'!L182+'Касс.пл.Внеб.(50320)'!L182</f>
        <v>0</v>
      </c>
      <c r="M182" s="251">
        <f>'Касс.пл.Внеб.(50300) (2)'!M182+'Касс.пл.Внеб.(50320)'!M182</f>
        <v>0</v>
      </c>
      <c r="N182" s="251">
        <f>'Касс.пл.Внеб.(50300) (2)'!N182+'Касс.пл.Внеб.(50320)'!N182</f>
        <v>0</v>
      </c>
      <c r="O182" s="251">
        <f>'Касс.пл.Внеб.(50300) (2)'!O182+'Касс.пл.Внеб.(50320)'!O182</f>
        <v>0</v>
      </c>
      <c r="P182" s="251">
        <f>'Касс.пл.Внеб.(50300) (2)'!P182+'Касс.пл.Внеб.(50320)'!P182</f>
        <v>0</v>
      </c>
      <c r="Q182" s="251">
        <f>'Касс.пл.Внеб.(50300) (2)'!Q182+'Касс.пл.Внеб.(50320)'!Q182</f>
        <v>0</v>
      </c>
      <c r="R182" s="251">
        <f>'Касс.пл.Внеб.(50300) (2)'!R182+'Касс.пл.Внеб.(50320)'!R182</f>
        <v>0</v>
      </c>
      <c r="S182" s="251">
        <f>'Касс.пл.Внеб.(50300) (2)'!S182+'Касс.пл.Внеб.(50320)'!S182</f>
        <v>0</v>
      </c>
    </row>
    <row r="183" spans="2:19" x14ac:dyDescent="0.2">
      <c r="B183" s="418" t="s">
        <v>89</v>
      </c>
      <c r="C183" s="321"/>
      <c r="D183" s="417" t="s">
        <v>69</v>
      </c>
      <c r="E183" s="227" t="s">
        <v>64</v>
      </c>
      <c r="F183" s="227" t="s">
        <v>66</v>
      </c>
      <c r="G183" s="241">
        <f t="shared" si="43"/>
        <v>0</v>
      </c>
      <c r="H183" s="251">
        <f>'Касс.пл.Внеб.(50300) (2)'!H183+'Касс.пл.Внеб.(50320)'!H183</f>
        <v>0</v>
      </c>
      <c r="I183" s="251">
        <f>'Касс.пл.Внеб.(50300) (2)'!I183+'Касс.пл.Внеб.(50320)'!I183</f>
        <v>0</v>
      </c>
      <c r="J183" s="251">
        <f>'Касс.пл.Внеб.(50300) (2)'!J183+'Касс.пл.Внеб.(50320)'!J183</f>
        <v>0</v>
      </c>
      <c r="K183" s="251">
        <f>'Касс.пл.Внеб.(50300) (2)'!K183+'Касс.пл.Внеб.(50320)'!K183</f>
        <v>0</v>
      </c>
      <c r="L183" s="251">
        <f>'Касс.пл.Внеб.(50300) (2)'!L183+'Касс.пл.Внеб.(50320)'!L183</f>
        <v>0</v>
      </c>
      <c r="M183" s="251">
        <f>'Касс.пл.Внеб.(50300) (2)'!M183+'Касс.пл.Внеб.(50320)'!M183</f>
        <v>0</v>
      </c>
      <c r="N183" s="251">
        <f>'Касс.пл.Внеб.(50300) (2)'!N183+'Касс.пл.Внеб.(50320)'!N183</f>
        <v>0</v>
      </c>
      <c r="O183" s="251">
        <f>'Касс.пл.Внеб.(50300) (2)'!O183+'Касс.пл.Внеб.(50320)'!O183</f>
        <v>0</v>
      </c>
      <c r="P183" s="251">
        <f>'Касс.пл.Внеб.(50300) (2)'!P183+'Касс.пл.Внеб.(50320)'!P183</f>
        <v>0</v>
      </c>
      <c r="Q183" s="251">
        <f>'Касс.пл.Внеб.(50300) (2)'!Q183+'Касс.пл.Внеб.(50320)'!Q183</f>
        <v>0</v>
      </c>
      <c r="R183" s="251">
        <f>'Касс.пл.Внеб.(50300) (2)'!R183+'Касс.пл.Внеб.(50320)'!R183</f>
        <v>0</v>
      </c>
      <c r="S183" s="251">
        <f>'Касс.пл.Внеб.(50300) (2)'!S183+'Касс.пл.Внеб.(50320)'!S183</f>
        <v>0</v>
      </c>
    </row>
    <row r="184" spans="2:19" ht="14.1" customHeight="1" x14ac:dyDescent="0.2">
      <c r="B184" s="418" t="s">
        <v>89</v>
      </c>
      <c r="C184" s="321"/>
      <c r="D184" s="417" t="s">
        <v>235</v>
      </c>
      <c r="E184" s="249" t="s">
        <v>58</v>
      </c>
      <c r="F184" s="249" t="s">
        <v>58</v>
      </c>
      <c r="G184" s="241">
        <f t="shared" si="43"/>
        <v>5000</v>
      </c>
      <c r="H184" s="241">
        <f t="shared" ref="H184:S184" si="45">H185+H186+H187+H188+H189</f>
        <v>2000</v>
      </c>
      <c r="I184" s="241">
        <f t="shared" si="45"/>
        <v>2000</v>
      </c>
      <c r="J184" s="241">
        <f t="shared" si="45"/>
        <v>1000</v>
      </c>
      <c r="K184" s="241">
        <f t="shared" si="45"/>
        <v>0</v>
      </c>
      <c r="L184" s="241">
        <f t="shared" si="45"/>
        <v>0</v>
      </c>
      <c r="M184" s="241">
        <f t="shared" si="45"/>
        <v>0</v>
      </c>
      <c r="N184" s="241">
        <f t="shared" si="45"/>
        <v>0</v>
      </c>
      <c r="O184" s="241">
        <f t="shared" si="45"/>
        <v>0</v>
      </c>
      <c r="P184" s="241">
        <f t="shared" si="45"/>
        <v>0</v>
      </c>
      <c r="Q184" s="241">
        <f t="shared" si="45"/>
        <v>0</v>
      </c>
      <c r="R184" s="241">
        <f t="shared" si="45"/>
        <v>0</v>
      </c>
      <c r="S184" s="241">
        <f t="shared" si="45"/>
        <v>0</v>
      </c>
    </row>
    <row r="185" spans="2:19" x14ac:dyDescent="0.2">
      <c r="B185" s="418" t="s">
        <v>89</v>
      </c>
      <c r="C185" s="321"/>
      <c r="D185" s="417"/>
      <c r="E185" s="250" t="s">
        <v>60</v>
      </c>
      <c r="F185" s="250" t="s">
        <v>61</v>
      </c>
      <c r="G185" s="241">
        <f t="shared" si="43"/>
        <v>0</v>
      </c>
      <c r="H185" s="251">
        <f>'Касс.пл.Внеб.(50300) (2)'!H185+'Касс.пл.Внеб.(50320)'!H185</f>
        <v>0</v>
      </c>
      <c r="I185" s="251">
        <f>'Касс.пл.Внеб.(50300) (2)'!I185+'Касс.пл.Внеб.(50320)'!I185</f>
        <v>0</v>
      </c>
      <c r="J185" s="251">
        <f>'Касс.пл.Внеб.(50300) (2)'!J185+'Касс.пл.Внеб.(50320)'!J185</f>
        <v>0</v>
      </c>
      <c r="K185" s="251">
        <f>'Касс.пл.Внеб.(50300) (2)'!K185+'Касс.пл.Внеб.(50320)'!K185</f>
        <v>0</v>
      </c>
      <c r="L185" s="251">
        <f>'Касс.пл.Внеб.(50300) (2)'!L185+'Касс.пл.Внеб.(50320)'!L185</f>
        <v>0</v>
      </c>
      <c r="M185" s="251">
        <f>'Касс.пл.Внеб.(50300) (2)'!M185+'Касс.пл.Внеб.(50320)'!M185</f>
        <v>0</v>
      </c>
      <c r="N185" s="251">
        <f>'Касс.пл.Внеб.(50300) (2)'!N185+'Касс.пл.Внеб.(50320)'!N185</f>
        <v>0</v>
      </c>
      <c r="O185" s="251">
        <f>'Касс.пл.Внеб.(50300) (2)'!O185+'Касс.пл.Внеб.(50320)'!O185</f>
        <v>0</v>
      </c>
      <c r="P185" s="251">
        <f>'Касс.пл.Внеб.(50300) (2)'!P185+'Касс.пл.Внеб.(50320)'!P185</f>
        <v>0</v>
      </c>
      <c r="Q185" s="251">
        <f>'Касс.пл.Внеб.(50300) (2)'!Q185+'Касс.пл.Внеб.(50320)'!Q185</f>
        <v>0</v>
      </c>
      <c r="R185" s="251">
        <f>'Касс.пл.Внеб.(50300) (2)'!R185+'Касс.пл.Внеб.(50320)'!R185</f>
        <v>0</v>
      </c>
      <c r="S185" s="251">
        <f>'Касс.пл.Внеб.(50300) (2)'!S185+'Касс.пл.Внеб.(50320)'!S185</f>
        <v>0</v>
      </c>
    </row>
    <row r="186" spans="2:19" x14ac:dyDescent="0.2">
      <c r="B186" s="418" t="s">
        <v>89</v>
      </c>
      <c r="C186" s="321"/>
      <c r="D186" s="417"/>
      <c r="E186" s="250" t="s">
        <v>62</v>
      </c>
      <c r="F186" s="250" t="s">
        <v>62</v>
      </c>
      <c r="G186" s="241">
        <f t="shared" si="43"/>
        <v>0</v>
      </c>
      <c r="H186" s="251">
        <f>'Касс.пл.Внеб.(50300) (2)'!H186+'Касс.пл.Внеб.(50320)'!H186</f>
        <v>0</v>
      </c>
      <c r="I186" s="251">
        <f>'Касс.пл.Внеб.(50300) (2)'!I186+'Касс.пл.Внеб.(50320)'!I186</f>
        <v>0</v>
      </c>
      <c r="J186" s="251">
        <f>'Касс.пл.Внеб.(50300) (2)'!J186+'Касс.пл.Внеб.(50320)'!J186</f>
        <v>0</v>
      </c>
      <c r="K186" s="251">
        <f>'Касс.пл.Внеб.(50300) (2)'!K186+'Касс.пл.Внеб.(50320)'!K186</f>
        <v>0</v>
      </c>
      <c r="L186" s="251">
        <f>'Касс.пл.Внеб.(50300) (2)'!L186+'Касс.пл.Внеб.(50320)'!L186</f>
        <v>0</v>
      </c>
      <c r="M186" s="251">
        <f>'Касс.пл.Внеб.(50300) (2)'!M186+'Касс.пл.Внеб.(50320)'!M186</f>
        <v>0</v>
      </c>
      <c r="N186" s="251">
        <f>'Касс.пл.Внеб.(50300) (2)'!N186+'Касс.пл.Внеб.(50320)'!N186</f>
        <v>0</v>
      </c>
      <c r="O186" s="251">
        <f>'Касс.пл.Внеб.(50300) (2)'!O186+'Касс.пл.Внеб.(50320)'!O186</f>
        <v>0</v>
      </c>
      <c r="P186" s="251">
        <f>'Касс.пл.Внеб.(50300) (2)'!P186+'Касс.пл.Внеб.(50320)'!P186</f>
        <v>0</v>
      </c>
      <c r="Q186" s="251">
        <f>'Касс.пл.Внеб.(50300) (2)'!Q186+'Касс.пл.Внеб.(50320)'!Q186</f>
        <v>0</v>
      </c>
      <c r="R186" s="251">
        <f>'Касс.пл.Внеб.(50300) (2)'!R186+'Касс.пл.Внеб.(50320)'!R186</f>
        <v>0</v>
      </c>
      <c r="S186" s="251">
        <f>'Касс.пл.Внеб.(50300) (2)'!S186+'Касс.пл.Внеб.(50320)'!S186</f>
        <v>0</v>
      </c>
    </row>
    <row r="187" spans="2:19" x14ac:dyDescent="0.2">
      <c r="B187" s="418" t="s">
        <v>89</v>
      </c>
      <c r="C187" s="321"/>
      <c r="D187" s="417"/>
      <c r="E187" s="250" t="s">
        <v>63</v>
      </c>
      <c r="F187" s="250" t="s">
        <v>61</v>
      </c>
      <c r="G187" s="241">
        <f t="shared" si="43"/>
        <v>0</v>
      </c>
      <c r="H187" s="251">
        <f>'Касс.пл.Внеб.(50300) (2)'!H187+'Касс.пл.Внеб.(50320)'!H187</f>
        <v>0</v>
      </c>
      <c r="I187" s="251">
        <f>'Касс.пл.Внеб.(50300) (2)'!I187+'Касс.пл.Внеб.(50320)'!I187</f>
        <v>0</v>
      </c>
      <c r="J187" s="251">
        <f>'Касс.пл.Внеб.(50300) (2)'!J187+'Касс.пл.Внеб.(50320)'!J187</f>
        <v>0</v>
      </c>
      <c r="K187" s="251">
        <f>'Касс.пл.Внеб.(50300) (2)'!K187+'Касс.пл.Внеб.(50320)'!K187</f>
        <v>0</v>
      </c>
      <c r="L187" s="251">
        <f>'Касс.пл.Внеб.(50300) (2)'!L187+'Касс.пл.Внеб.(50320)'!L187</f>
        <v>0</v>
      </c>
      <c r="M187" s="251">
        <f>'Касс.пл.Внеб.(50300) (2)'!M187+'Касс.пл.Внеб.(50320)'!M187</f>
        <v>0</v>
      </c>
      <c r="N187" s="251">
        <f>'Касс.пл.Внеб.(50300) (2)'!N187+'Касс.пл.Внеб.(50320)'!N187</f>
        <v>0</v>
      </c>
      <c r="O187" s="251">
        <f>'Касс.пл.Внеб.(50300) (2)'!O187+'Касс.пл.Внеб.(50320)'!O187</f>
        <v>0</v>
      </c>
      <c r="P187" s="251">
        <f>'Касс.пл.Внеб.(50300) (2)'!P187+'Касс.пл.Внеб.(50320)'!P187</f>
        <v>0</v>
      </c>
      <c r="Q187" s="251">
        <f>'Касс.пл.Внеб.(50300) (2)'!Q187+'Касс.пл.Внеб.(50320)'!Q187</f>
        <v>0</v>
      </c>
      <c r="R187" s="251">
        <f>'Касс.пл.Внеб.(50300) (2)'!R187+'Касс.пл.Внеб.(50320)'!R187</f>
        <v>0</v>
      </c>
      <c r="S187" s="251">
        <f>'Касс.пл.Внеб.(50300) (2)'!S187+'Касс.пл.Внеб.(50320)'!S187</f>
        <v>0</v>
      </c>
    </row>
    <row r="188" spans="2:19" x14ac:dyDescent="0.2">
      <c r="B188" s="418" t="s">
        <v>89</v>
      </c>
      <c r="C188" s="321"/>
      <c r="D188" s="417"/>
      <c r="E188" s="250" t="s">
        <v>64</v>
      </c>
      <c r="F188" s="250" t="s">
        <v>65</v>
      </c>
      <c r="G188" s="241">
        <f t="shared" si="43"/>
        <v>5000</v>
      </c>
      <c r="H188" s="251">
        <f>'Касс.пл.Внеб.(50300) (2)'!H188+'Касс.пл.Внеб.(50320)'!H188</f>
        <v>2000</v>
      </c>
      <c r="I188" s="251">
        <f>'Касс.пл.Внеб.(50300) (2)'!I188+'Касс.пл.Внеб.(50320)'!I188</f>
        <v>2000</v>
      </c>
      <c r="J188" s="251">
        <f>'Касс.пл.Внеб.(50300) (2)'!J188+'Касс.пл.Внеб.(50320)'!J188</f>
        <v>1000</v>
      </c>
      <c r="K188" s="251">
        <f>'Касс.пл.Внеб.(50300) (2)'!K188+'Касс.пл.Внеб.(50320)'!K188</f>
        <v>0</v>
      </c>
      <c r="L188" s="251">
        <f>'Касс.пл.Внеб.(50300) (2)'!L188+'Касс.пл.Внеб.(50320)'!L188</f>
        <v>0</v>
      </c>
      <c r="M188" s="251">
        <f>'Касс.пл.Внеб.(50300) (2)'!M188+'Касс.пл.Внеб.(50320)'!M188</f>
        <v>0</v>
      </c>
      <c r="N188" s="251">
        <f>'Касс.пл.Внеб.(50300) (2)'!N188+'Касс.пл.Внеб.(50320)'!N188</f>
        <v>0</v>
      </c>
      <c r="O188" s="251">
        <f>'Касс.пл.Внеб.(50300) (2)'!O188+'Касс.пл.Внеб.(50320)'!O188</f>
        <v>0</v>
      </c>
      <c r="P188" s="251">
        <f>'Касс.пл.Внеб.(50300) (2)'!P188+'Касс.пл.Внеб.(50320)'!P188</f>
        <v>0</v>
      </c>
      <c r="Q188" s="251">
        <f>'Касс.пл.Внеб.(50300) (2)'!Q188+'Касс.пл.Внеб.(50320)'!Q188</f>
        <v>0</v>
      </c>
      <c r="R188" s="251">
        <f>'Касс.пл.Внеб.(50300) (2)'!R188+'Касс.пл.Внеб.(50320)'!R188</f>
        <v>0</v>
      </c>
      <c r="S188" s="251">
        <f>'Касс.пл.Внеб.(50300) (2)'!S188+'Касс.пл.Внеб.(50320)'!S188</f>
        <v>0</v>
      </c>
    </row>
    <row r="189" spans="2:19" x14ac:dyDescent="0.2">
      <c r="B189" s="418" t="s">
        <v>89</v>
      </c>
      <c r="C189" s="321"/>
      <c r="D189" s="417"/>
      <c r="E189" s="227" t="s">
        <v>64</v>
      </c>
      <c r="F189" s="227" t="s">
        <v>66</v>
      </c>
      <c r="G189" s="241">
        <f t="shared" si="43"/>
        <v>0</v>
      </c>
      <c r="H189" s="251">
        <f>'Касс.пл.Внеб.(50300) (2)'!H189+'Касс.пл.Внеб.(50320)'!H189</f>
        <v>0</v>
      </c>
      <c r="I189" s="251">
        <f>'Касс.пл.Внеб.(50300) (2)'!I189+'Касс.пл.Внеб.(50320)'!I189</f>
        <v>0</v>
      </c>
      <c r="J189" s="251">
        <f>'Касс.пл.Внеб.(50300) (2)'!J189+'Касс.пл.Внеб.(50320)'!J189</f>
        <v>0</v>
      </c>
      <c r="K189" s="251">
        <f>'Касс.пл.Внеб.(50300) (2)'!K189+'Касс.пл.Внеб.(50320)'!K189</f>
        <v>0</v>
      </c>
      <c r="L189" s="251">
        <f>'Касс.пл.Внеб.(50300) (2)'!L189+'Касс.пл.Внеб.(50320)'!L189</f>
        <v>0</v>
      </c>
      <c r="M189" s="251">
        <f>'Касс.пл.Внеб.(50300) (2)'!M189+'Касс.пл.Внеб.(50320)'!M189</f>
        <v>0</v>
      </c>
      <c r="N189" s="251">
        <f>'Касс.пл.Внеб.(50300) (2)'!N189+'Касс.пл.Внеб.(50320)'!N189</f>
        <v>0</v>
      </c>
      <c r="O189" s="251">
        <f>'Касс.пл.Внеб.(50300) (2)'!O189+'Касс.пл.Внеб.(50320)'!O189</f>
        <v>0</v>
      </c>
      <c r="P189" s="251">
        <f>'Касс.пл.Внеб.(50300) (2)'!P189+'Касс.пл.Внеб.(50320)'!P189</f>
        <v>0</v>
      </c>
      <c r="Q189" s="251">
        <f>'Касс.пл.Внеб.(50300) (2)'!Q189+'Касс.пл.Внеб.(50320)'!Q189</f>
        <v>0</v>
      </c>
      <c r="R189" s="251">
        <f>'Касс.пл.Внеб.(50300) (2)'!R189+'Касс.пл.Внеб.(50320)'!R189</f>
        <v>0</v>
      </c>
      <c r="S189" s="251">
        <f>'Касс.пл.Внеб.(50300) (2)'!S189+'Касс.пл.Внеб.(50320)'!S189</f>
        <v>0</v>
      </c>
    </row>
    <row r="190" spans="2:19" ht="38.25" x14ac:dyDescent="0.2">
      <c r="B190" s="246" t="s">
        <v>90</v>
      </c>
      <c r="C190" s="223" t="s">
        <v>276</v>
      </c>
      <c r="D190" s="224" t="s">
        <v>58</v>
      </c>
      <c r="E190" s="224" t="s">
        <v>58</v>
      </c>
      <c r="F190" s="224" t="s">
        <v>58</v>
      </c>
      <c r="G190" s="241">
        <f t="shared" si="43"/>
        <v>1470000</v>
      </c>
      <c r="H190" s="247">
        <f t="shared" ref="H190:S190" si="46">H192+H198+H204+H210</f>
        <v>100000</v>
      </c>
      <c r="I190" s="247">
        <f t="shared" si="46"/>
        <v>150000</v>
      </c>
      <c r="J190" s="247">
        <f t="shared" si="46"/>
        <v>153490</v>
      </c>
      <c r="K190" s="247">
        <f t="shared" si="46"/>
        <v>122000</v>
      </c>
      <c r="L190" s="247">
        <f t="shared" si="46"/>
        <v>100000</v>
      </c>
      <c r="M190" s="247">
        <f t="shared" si="46"/>
        <v>126000</v>
      </c>
      <c r="N190" s="247">
        <f t="shared" si="46"/>
        <v>191000</v>
      </c>
      <c r="O190" s="247">
        <f t="shared" si="46"/>
        <v>124510</v>
      </c>
      <c r="P190" s="247">
        <f t="shared" si="46"/>
        <v>123000</v>
      </c>
      <c r="Q190" s="247">
        <f t="shared" si="46"/>
        <v>107000</v>
      </c>
      <c r="R190" s="247">
        <f t="shared" si="46"/>
        <v>63000</v>
      </c>
      <c r="S190" s="247">
        <f t="shared" si="46"/>
        <v>110000</v>
      </c>
    </row>
    <row r="191" spans="2:19" x14ac:dyDescent="0.2">
      <c r="B191" s="248" t="s">
        <v>74</v>
      </c>
      <c r="C191" s="68" t="s">
        <v>58</v>
      </c>
      <c r="D191" s="227" t="s">
        <v>58</v>
      </c>
      <c r="E191" s="227" t="s">
        <v>58</v>
      </c>
      <c r="F191" s="227" t="s">
        <v>58</v>
      </c>
      <c r="G191" s="241" t="s">
        <v>58</v>
      </c>
      <c r="H191" s="227" t="s">
        <v>58</v>
      </c>
      <c r="I191" s="227" t="s">
        <v>58</v>
      </c>
      <c r="J191" s="227" t="s">
        <v>58</v>
      </c>
      <c r="K191" s="68" t="s">
        <v>58</v>
      </c>
      <c r="L191" s="227" t="s">
        <v>58</v>
      </c>
      <c r="M191" s="227" t="s">
        <v>58</v>
      </c>
      <c r="N191" s="227" t="s">
        <v>58</v>
      </c>
      <c r="O191" s="68" t="s">
        <v>58</v>
      </c>
      <c r="P191" s="227" t="s">
        <v>58</v>
      </c>
      <c r="Q191" s="227" t="s">
        <v>58</v>
      </c>
      <c r="R191" s="227" t="s">
        <v>58</v>
      </c>
      <c r="S191" s="227" t="s">
        <v>58</v>
      </c>
    </row>
    <row r="192" spans="2:19" ht="14.1" customHeight="1" x14ac:dyDescent="0.2">
      <c r="B192" s="438" t="s">
        <v>91</v>
      </c>
      <c r="C192" s="321" t="s">
        <v>236</v>
      </c>
      <c r="D192" s="417" t="s">
        <v>211</v>
      </c>
      <c r="E192" s="249" t="s">
        <v>58</v>
      </c>
      <c r="F192" s="249" t="s">
        <v>58</v>
      </c>
      <c r="G192" s="241">
        <f t="shared" ref="G192:G215" si="47">H192+I192+J192+K192+L192+M192+N192+O192+P192+Q192+R192+S192</f>
        <v>0</v>
      </c>
      <c r="H192" s="241">
        <f t="shared" ref="H192:S192" si="48">H193+H194+H195+H196+H197</f>
        <v>0</v>
      </c>
      <c r="I192" s="241">
        <f t="shared" si="48"/>
        <v>0</v>
      </c>
      <c r="J192" s="241">
        <f t="shared" si="48"/>
        <v>0</v>
      </c>
      <c r="K192" s="241">
        <f t="shared" si="48"/>
        <v>0</v>
      </c>
      <c r="L192" s="241">
        <f t="shared" si="48"/>
        <v>0</v>
      </c>
      <c r="M192" s="241">
        <f t="shared" si="48"/>
        <v>0</v>
      </c>
      <c r="N192" s="241">
        <f t="shared" si="48"/>
        <v>0</v>
      </c>
      <c r="O192" s="241">
        <f t="shared" si="48"/>
        <v>0</v>
      </c>
      <c r="P192" s="241">
        <f t="shared" si="48"/>
        <v>0</v>
      </c>
      <c r="Q192" s="241">
        <f t="shared" si="48"/>
        <v>0</v>
      </c>
      <c r="R192" s="241">
        <f t="shared" si="48"/>
        <v>0</v>
      </c>
      <c r="S192" s="241">
        <f t="shared" si="48"/>
        <v>0</v>
      </c>
    </row>
    <row r="193" spans="2:19" x14ac:dyDescent="0.2">
      <c r="B193" s="438"/>
      <c r="C193" s="321"/>
      <c r="D193" s="417"/>
      <c r="E193" s="250" t="s">
        <v>60</v>
      </c>
      <c r="F193" s="250" t="s">
        <v>61</v>
      </c>
      <c r="G193" s="241">
        <f t="shared" si="47"/>
        <v>0</v>
      </c>
      <c r="H193" s="251">
        <f>'Касс.пл.Внеб.(50300) (2)'!H193+'Касс.пл.Внеб.(50320)'!H193</f>
        <v>0</v>
      </c>
      <c r="I193" s="251">
        <f>'Касс.пл.Внеб.(50300) (2)'!I193+'Касс.пл.Внеб.(50320)'!I193</f>
        <v>0</v>
      </c>
      <c r="J193" s="251">
        <f>'Касс.пл.Внеб.(50300) (2)'!J193+'Касс.пл.Внеб.(50320)'!J193</f>
        <v>0</v>
      </c>
      <c r="K193" s="251">
        <f>'Касс.пл.Внеб.(50300) (2)'!K193+'Касс.пл.Внеб.(50320)'!K193</f>
        <v>0</v>
      </c>
      <c r="L193" s="251">
        <f>'Касс.пл.Внеб.(50300) (2)'!L193+'Касс.пл.Внеб.(50320)'!L193</f>
        <v>0</v>
      </c>
      <c r="M193" s="251">
        <f>'Касс.пл.Внеб.(50300) (2)'!M193+'Касс.пл.Внеб.(50320)'!M193</f>
        <v>0</v>
      </c>
      <c r="N193" s="251">
        <f>'Касс.пл.Внеб.(50300) (2)'!N193+'Касс.пл.Внеб.(50320)'!N193</f>
        <v>0</v>
      </c>
      <c r="O193" s="251">
        <f>'Касс.пл.Внеб.(50300) (2)'!O193+'Касс.пл.Внеб.(50320)'!O193</f>
        <v>0</v>
      </c>
      <c r="P193" s="251">
        <f>'Касс.пл.Внеб.(50300) (2)'!P193+'Касс.пл.Внеб.(50320)'!P193</f>
        <v>0</v>
      </c>
      <c r="Q193" s="251">
        <f>'Касс.пл.Внеб.(50300) (2)'!Q193+'Касс.пл.Внеб.(50320)'!Q193</f>
        <v>0</v>
      </c>
      <c r="R193" s="251">
        <f>'Касс.пл.Внеб.(50300) (2)'!R193+'Касс.пл.Внеб.(50320)'!R193</f>
        <v>0</v>
      </c>
      <c r="S193" s="251">
        <f>'Касс.пл.Внеб.(50300) (2)'!S193+'Касс.пл.Внеб.(50320)'!S193</f>
        <v>0</v>
      </c>
    </row>
    <row r="194" spans="2:19" x14ac:dyDescent="0.2">
      <c r="B194" s="438"/>
      <c r="C194" s="321"/>
      <c r="D194" s="417"/>
      <c r="E194" s="250" t="s">
        <v>62</v>
      </c>
      <c r="F194" s="250" t="s">
        <v>62</v>
      </c>
      <c r="G194" s="241">
        <f t="shared" si="47"/>
        <v>0</v>
      </c>
      <c r="H194" s="251">
        <f>'Касс.пл.Внеб.(50300) (2)'!H194+'Касс.пл.Внеб.(50320)'!H194</f>
        <v>0</v>
      </c>
      <c r="I194" s="251">
        <f>'Касс.пл.Внеб.(50300) (2)'!I194+'Касс.пл.Внеб.(50320)'!I194</f>
        <v>0</v>
      </c>
      <c r="J194" s="251">
        <f>'Касс.пл.Внеб.(50300) (2)'!J194+'Касс.пл.Внеб.(50320)'!J194</f>
        <v>0</v>
      </c>
      <c r="K194" s="251">
        <f>'Касс.пл.Внеб.(50300) (2)'!K194+'Касс.пл.Внеб.(50320)'!K194</f>
        <v>0</v>
      </c>
      <c r="L194" s="251">
        <f>'Касс.пл.Внеб.(50300) (2)'!L194+'Касс.пл.Внеб.(50320)'!L194</f>
        <v>0</v>
      </c>
      <c r="M194" s="251">
        <f>'Касс.пл.Внеб.(50300) (2)'!M194+'Касс.пл.Внеб.(50320)'!M194</f>
        <v>0</v>
      </c>
      <c r="N194" s="251">
        <f>'Касс.пл.Внеб.(50300) (2)'!N194+'Касс.пл.Внеб.(50320)'!N194</f>
        <v>0</v>
      </c>
      <c r="O194" s="251">
        <f>'Касс.пл.Внеб.(50300) (2)'!O194+'Касс.пл.Внеб.(50320)'!O194</f>
        <v>0</v>
      </c>
      <c r="P194" s="251">
        <f>'Касс.пл.Внеб.(50300) (2)'!P194+'Касс.пл.Внеб.(50320)'!P194</f>
        <v>0</v>
      </c>
      <c r="Q194" s="251">
        <f>'Касс.пл.Внеб.(50300) (2)'!Q194+'Касс.пл.Внеб.(50320)'!Q194</f>
        <v>0</v>
      </c>
      <c r="R194" s="251">
        <f>'Касс.пл.Внеб.(50300) (2)'!R194+'Касс.пл.Внеб.(50320)'!R194</f>
        <v>0</v>
      </c>
      <c r="S194" s="251">
        <f>'Касс.пл.Внеб.(50300) (2)'!S194+'Касс.пл.Внеб.(50320)'!S194</f>
        <v>0</v>
      </c>
    </row>
    <row r="195" spans="2:19" x14ac:dyDescent="0.2">
      <c r="B195" s="438"/>
      <c r="C195" s="321"/>
      <c r="D195" s="417"/>
      <c r="E195" s="250" t="s">
        <v>63</v>
      </c>
      <c r="F195" s="250" t="s">
        <v>61</v>
      </c>
      <c r="G195" s="241">
        <f t="shared" si="47"/>
        <v>0</v>
      </c>
      <c r="H195" s="251">
        <f>'Касс.пл.Внеб.(50300) (2)'!H195+'Касс.пл.Внеб.(50320)'!H195</f>
        <v>0</v>
      </c>
      <c r="I195" s="251">
        <f>'Касс.пл.Внеб.(50300) (2)'!I195+'Касс.пл.Внеб.(50320)'!I195</f>
        <v>0</v>
      </c>
      <c r="J195" s="251">
        <f>'Касс.пл.Внеб.(50300) (2)'!J195+'Касс.пл.Внеб.(50320)'!J195</f>
        <v>0</v>
      </c>
      <c r="K195" s="251">
        <f>'Касс.пл.Внеб.(50300) (2)'!K195+'Касс.пл.Внеб.(50320)'!K195</f>
        <v>0</v>
      </c>
      <c r="L195" s="251">
        <f>'Касс.пл.Внеб.(50300) (2)'!L195+'Касс.пл.Внеб.(50320)'!L195</f>
        <v>0</v>
      </c>
      <c r="M195" s="251">
        <f>'Касс.пл.Внеб.(50300) (2)'!M195+'Касс.пл.Внеб.(50320)'!M195</f>
        <v>0</v>
      </c>
      <c r="N195" s="251">
        <f>'Касс.пл.Внеб.(50300) (2)'!N195+'Касс.пл.Внеб.(50320)'!N195</f>
        <v>0</v>
      </c>
      <c r="O195" s="251">
        <f>'Касс.пл.Внеб.(50300) (2)'!O195+'Касс.пл.Внеб.(50320)'!O195</f>
        <v>0</v>
      </c>
      <c r="P195" s="251">
        <f>'Касс.пл.Внеб.(50300) (2)'!P195+'Касс.пл.Внеб.(50320)'!P195</f>
        <v>0</v>
      </c>
      <c r="Q195" s="251">
        <f>'Касс.пл.Внеб.(50300) (2)'!Q195+'Касс.пл.Внеб.(50320)'!Q195</f>
        <v>0</v>
      </c>
      <c r="R195" s="251">
        <f>'Касс.пл.Внеб.(50300) (2)'!R195+'Касс.пл.Внеб.(50320)'!R195</f>
        <v>0</v>
      </c>
      <c r="S195" s="251">
        <f>'Касс.пл.Внеб.(50300) (2)'!S195+'Касс.пл.Внеб.(50320)'!S195</f>
        <v>0</v>
      </c>
    </row>
    <row r="196" spans="2:19" x14ac:dyDescent="0.2">
      <c r="B196" s="438"/>
      <c r="C196" s="321"/>
      <c r="D196" s="417"/>
      <c r="E196" s="250" t="s">
        <v>64</v>
      </c>
      <c r="F196" s="250" t="s">
        <v>65</v>
      </c>
      <c r="G196" s="241">
        <f t="shared" si="47"/>
        <v>0</v>
      </c>
      <c r="H196" s="251">
        <f>'Касс.пл.Внеб.(50300) (2)'!H196+'Касс.пл.Внеб.(50320)'!H196</f>
        <v>0</v>
      </c>
      <c r="I196" s="251">
        <f>'Касс.пл.Внеб.(50300) (2)'!I196+'Касс.пл.Внеб.(50320)'!I196</f>
        <v>0</v>
      </c>
      <c r="J196" s="251">
        <f>'Касс.пл.Внеб.(50300) (2)'!J196+'Касс.пл.Внеб.(50320)'!J196</f>
        <v>0</v>
      </c>
      <c r="K196" s="251">
        <f>'Касс.пл.Внеб.(50300) (2)'!K196+'Касс.пл.Внеб.(50320)'!K196</f>
        <v>0</v>
      </c>
      <c r="L196" s="251">
        <f>'Касс.пл.Внеб.(50300) (2)'!L196+'Касс.пл.Внеб.(50320)'!L196</f>
        <v>0</v>
      </c>
      <c r="M196" s="251">
        <f>'Касс.пл.Внеб.(50300) (2)'!M196+'Касс.пл.Внеб.(50320)'!M196</f>
        <v>0</v>
      </c>
      <c r="N196" s="251">
        <f>'Касс.пл.Внеб.(50300) (2)'!N196+'Касс.пл.Внеб.(50320)'!N196</f>
        <v>0</v>
      </c>
      <c r="O196" s="251">
        <f>'Касс.пл.Внеб.(50300) (2)'!O196+'Касс.пл.Внеб.(50320)'!O196</f>
        <v>0</v>
      </c>
      <c r="P196" s="251">
        <f>'Касс.пл.Внеб.(50300) (2)'!P196+'Касс.пл.Внеб.(50320)'!P196</f>
        <v>0</v>
      </c>
      <c r="Q196" s="251">
        <f>'Касс.пл.Внеб.(50300) (2)'!Q196+'Касс.пл.Внеб.(50320)'!Q196</f>
        <v>0</v>
      </c>
      <c r="R196" s="251">
        <f>'Касс.пл.Внеб.(50300) (2)'!R196+'Касс.пл.Внеб.(50320)'!R196</f>
        <v>0</v>
      </c>
      <c r="S196" s="251">
        <f>'Касс.пл.Внеб.(50300) (2)'!S196+'Касс.пл.Внеб.(50320)'!S196</f>
        <v>0</v>
      </c>
    </row>
    <row r="197" spans="2:19" x14ac:dyDescent="0.2">
      <c r="B197" s="438"/>
      <c r="C197" s="321"/>
      <c r="D197" s="417"/>
      <c r="E197" s="227" t="s">
        <v>64</v>
      </c>
      <c r="F197" s="227" t="s">
        <v>66</v>
      </c>
      <c r="G197" s="241">
        <f t="shared" si="47"/>
        <v>0</v>
      </c>
      <c r="H197" s="251">
        <f>'Касс.пл.Внеб.(50300) (2)'!H197+'Касс.пл.Внеб.(50320)'!H197</f>
        <v>0</v>
      </c>
      <c r="I197" s="251">
        <f>'Касс.пл.Внеб.(50300) (2)'!I197+'Касс.пл.Внеб.(50320)'!I197</f>
        <v>0</v>
      </c>
      <c r="J197" s="251">
        <f>'Касс.пл.Внеб.(50300) (2)'!J197+'Касс.пл.Внеб.(50320)'!J197</f>
        <v>0</v>
      </c>
      <c r="K197" s="251">
        <f>'Касс.пл.Внеб.(50300) (2)'!K197+'Касс.пл.Внеб.(50320)'!K197</f>
        <v>0</v>
      </c>
      <c r="L197" s="251">
        <f>'Касс.пл.Внеб.(50300) (2)'!L197+'Касс.пл.Внеб.(50320)'!L197</f>
        <v>0</v>
      </c>
      <c r="M197" s="251">
        <f>'Касс.пл.Внеб.(50300) (2)'!M197+'Касс.пл.Внеб.(50320)'!M197</f>
        <v>0</v>
      </c>
      <c r="N197" s="251">
        <f>'Касс.пл.Внеб.(50300) (2)'!N197+'Касс.пл.Внеб.(50320)'!N197</f>
        <v>0</v>
      </c>
      <c r="O197" s="251">
        <f>'Касс.пл.Внеб.(50300) (2)'!O197+'Касс.пл.Внеб.(50320)'!O197</f>
        <v>0</v>
      </c>
      <c r="P197" s="251">
        <f>'Касс.пл.Внеб.(50300) (2)'!P197+'Касс.пл.Внеб.(50320)'!P197</f>
        <v>0</v>
      </c>
      <c r="Q197" s="251">
        <f>'Касс.пл.Внеб.(50300) (2)'!Q197+'Касс.пл.Внеб.(50320)'!Q197</f>
        <v>0</v>
      </c>
      <c r="R197" s="251">
        <f>'Касс.пл.Внеб.(50300) (2)'!R197+'Касс.пл.Внеб.(50320)'!R197</f>
        <v>0</v>
      </c>
      <c r="S197" s="251">
        <f>'Касс.пл.Внеб.(50300) (2)'!S197+'Касс.пл.Внеб.(50320)'!S197</f>
        <v>0</v>
      </c>
    </row>
    <row r="198" spans="2:19" ht="14.1" customHeight="1" x14ac:dyDescent="0.2">
      <c r="B198" s="438" t="s">
        <v>93</v>
      </c>
      <c r="C198" s="321" t="s">
        <v>237</v>
      </c>
      <c r="D198" s="417" t="s">
        <v>211</v>
      </c>
      <c r="E198" s="249" t="s">
        <v>58</v>
      </c>
      <c r="F198" s="249" t="s">
        <v>58</v>
      </c>
      <c r="G198" s="241">
        <f t="shared" si="47"/>
        <v>0</v>
      </c>
      <c r="H198" s="241">
        <f t="shared" ref="H198:S198" si="49">H199+H200+H201+H202+H203</f>
        <v>0</v>
      </c>
      <c r="I198" s="241">
        <f t="shared" si="49"/>
        <v>0</v>
      </c>
      <c r="J198" s="241">
        <f t="shared" si="49"/>
        <v>0</v>
      </c>
      <c r="K198" s="241">
        <f t="shared" si="49"/>
        <v>0</v>
      </c>
      <c r="L198" s="241">
        <f t="shared" si="49"/>
        <v>0</v>
      </c>
      <c r="M198" s="241">
        <f t="shared" si="49"/>
        <v>0</v>
      </c>
      <c r="N198" s="241">
        <f t="shared" si="49"/>
        <v>0</v>
      </c>
      <c r="O198" s="241">
        <f t="shared" si="49"/>
        <v>0</v>
      </c>
      <c r="P198" s="241">
        <f t="shared" si="49"/>
        <v>0</v>
      </c>
      <c r="Q198" s="241">
        <f t="shared" si="49"/>
        <v>0</v>
      </c>
      <c r="R198" s="241">
        <f t="shared" si="49"/>
        <v>0</v>
      </c>
      <c r="S198" s="241">
        <f t="shared" si="49"/>
        <v>0</v>
      </c>
    </row>
    <row r="199" spans="2:19" x14ac:dyDescent="0.2">
      <c r="B199" s="438"/>
      <c r="C199" s="321"/>
      <c r="D199" s="417"/>
      <c r="E199" s="250" t="s">
        <v>60</v>
      </c>
      <c r="F199" s="250" t="s">
        <v>61</v>
      </c>
      <c r="G199" s="241">
        <f t="shared" si="47"/>
        <v>0</v>
      </c>
      <c r="H199" s="251">
        <f>'Касс.пл.Внеб.(50300) (2)'!H199+'Касс.пл.Внеб.(50320)'!H199</f>
        <v>0</v>
      </c>
      <c r="I199" s="251">
        <f>'Касс.пл.Внеб.(50300) (2)'!I199+'Касс.пл.Внеб.(50320)'!I199</f>
        <v>0</v>
      </c>
      <c r="J199" s="251">
        <f>'Касс.пл.Внеб.(50300) (2)'!J199+'Касс.пл.Внеб.(50320)'!J199</f>
        <v>0</v>
      </c>
      <c r="K199" s="251">
        <f>'Касс.пл.Внеб.(50300) (2)'!K199+'Касс.пл.Внеб.(50320)'!K199</f>
        <v>0</v>
      </c>
      <c r="L199" s="251">
        <f>'Касс.пл.Внеб.(50300) (2)'!L199+'Касс.пл.Внеб.(50320)'!L199</f>
        <v>0</v>
      </c>
      <c r="M199" s="251">
        <f>'Касс.пл.Внеб.(50300) (2)'!M199+'Касс.пл.Внеб.(50320)'!M199</f>
        <v>0</v>
      </c>
      <c r="N199" s="251">
        <f>'Касс.пл.Внеб.(50300) (2)'!N199+'Касс.пл.Внеб.(50320)'!N199</f>
        <v>0</v>
      </c>
      <c r="O199" s="251">
        <f>'Касс.пл.Внеб.(50300) (2)'!O199+'Касс.пл.Внеб.(50320)'!O199</f>
        <v>0</v>
      </c>
      <c r="P199" s="251">
        <f>'Касс.пл.Внеб.(50300) (2)'!P199+'Касс.пл.Внеб.(50320)'!P199</f>
        <v>0</v>
      </c>
      <c r="Q199" s="251">
        <f>'Касс.пл.Внеб.(50300) (2)'!Q199+'Касс.пл.Внеб.(50320)'!Q199</f>
        <v>0</v>
      </c>
      <c r="R199" s="251">
        <f>'Касс.пл.Внеб.(50300) (2)'!R199+'Касс.пл.Внеб.(50320)'!R199</f>
        <v>0</v>
      </c>
      <c r="S199" s="251">
        <f>'Касс.пл.Внеб.(50300) (2)'!S199+'Касс.пл.Внеб.(50320)'!S199</f>
        <v>0</v>
      </c>
    </row>
    <row r="200" spans="2:19" x14ac:dyDescent="0.2">
      <c r="B200" s="438"/>
      <c r="C200" s="321"/>
      <c r="D200" s="417"/>
      <c r="E200" s="250" t="s">
        <v>62</v>
      </c>
      <c r="F200" s="250" t="s">
        <v>62</v>
      </c>
      <c r="G200" s="241">
        <f t="shared" si="47"/>
        <v>0</v>
      </c>
      <c r="H200" s="251">
        <f>'Касс.пл.Внеб.(50300) (2)'!H200+'Касс.пл.Внеб.(50320)'!H200</f>
        <v>0</v>
      </c>
      <c r="I200" s="251">
        <f>'Касс.пл.Внеб.(50300) (2)'!I200+'Касс.пл.Внеб.(50320)'!I200</f>
        <v>0</v>
      </c>
      <c r="J200" s="251">
        <f>'Касс.пл.Внеб.(50300) (2)'!J200+'Касс.пл.Внеб.(50320)'!J200</f>
        <v>0</v>
      </c>
      <c r="K200" s="251">
        <f>'Касс.пл.Внеб.(50300) (2)'!K200+'Касс.пл.Внеб.(50320)'!K200</f>
        <v>0</v>
      </c>
      <c r="L200" s="251">
        <f>'Касс.пл.Внеб.(50300) (2)'!L200+'Касс.пл.Внеб.(50320)'!L200</f>
        <v>0</v>
      </c>
      <c r="M200" s="251">
        <f>'Касс.пл.Внеб.(50300) (2)'!M200+'Касс.пл.Внеб.(50320)'!M200</f>
        <v>0</v>
      </c>
      <c r="N200" s="251">
        <f>'Касс.пл.Внеб.(50300) (2)'!N200+'Касс.пл.Внеб.(50320)'!N200</f>
        <v>0</v>
      </c>
      <c r="O200" s="251">
        <f>'Касс.пл.Внеб.(50300) (2)'!O200+'Касс.пл.Внеб.(50320)'!O200</f>
        <v>0</v>
      </c>
      <c r="P200" s="251">
        <f>'Касс.пл.Внеб.(50300) (2)'!P200+'Касс.пл.Внеб.(50320)'!P200</f>
        <v>0</v>
      </c>
      <c r="Q200" s="251">
        <f>'Касс.пл.Внеб.(50300) (2)'!Q200+'Касс.пл.Внеб.(50320)'!Q200</f>
        <v>0</v>
      </c>
      <c r="R200" s="251">
        <f>'Касс.пл.Внеб.(50300) (2)'!R200+'Касс.пл.Внеб.(50320)'!R200</f>
        <v>0</v>
      </c>
      <c r="S200" s="251">
        <f>'Касс.пл.Внеб.(50300) (2)'!S200+'Касс.пл.Внеб.(50320)'!S200</f>
        <v>0</v>
      </c>
    </row>
    <row r="201" spans="2:19" x14ac:dyDescent="0.2">
      <c r="B201" s="438"/>
      <c r="C201" s="321"/>
      <c r="D201" s="417"/>
      <c r="E201" s="250" t="s">
        <v>63</v>
      </c>
      <c r="F201" s="250" t="s">
        <v>61</v>
      </c>
      <c r="G201" s="241">
        <f t="shared" si="47"/>
        <v>0</v>
      </c>
      <c r="H201" s="251">
        <f>'Касс.пл.Внеб.(50300) (2)'!H201+'Касс.пл.Внеб.(50320)'!H201</f>
        <v>0</v>
      </c>
      <c r="I201" s="251">
        <f>'Касс.пл.Внеб.(50300) (2)'!I201+'Касс.пл.Внеб.(50320)'!I201</f>
        <v>0</v>
      </c>
      <c r="J201" s="251">
        <f>'Касс.пл.Внеб.(50300) (2)'!J201+'Касс.пл.Внеб.(50320)'!J201</f>
        <v>0</v>
      </c>
      <c r="K201" s="251">
        <f>'Касс.пл.Внеб.(50300) (2)'!K201+'Касс.пл.Внеб.(50320)'!K201</f>
        <v>0</v>
      </c>
      <c r="L201" s="251">
        <f>'Касс.пл.Внеб.(50300) (2)'!L201+'Касс.пл.Внеб.(50320)'!L201</f>
        <v>0</v>
      </c>
      <c r="M201" s="251">
        <f>'Касс.пл.Внеб.(50300) (2)'!M201+'Касс.пл.Внеб.(50320)'!M201</f>
        <v>0</v>
      </c>
      <c r="N201" s="251">
        <f>'Касс.пл.Внеб.(50300) (2)'!N201+'Касс.пл.Внеб.(50320)'!N201</f>
        <v>0</v>
      </c>
      <c r="O201" s="251">
        <f>'Касс.пл.Внеб.(50300) (2)'!O201+'Касс.пл.Внеб.(50320)'!O201</f>
        <v>0</v>
      </c>
      <c r="P201" s="251">
        <f>'Касс.пл.Внеб.(50300) (2)'!P201+'Касс.пл.Внеб.(50320)'!P201</f>
        <v>0</v>
      </c>
      <c r="Q201" s="251">
        <f>'Касс.пл.Внеб.(50300) (2)'!Q201+'Касс.пл.Внеб.(50320)'!Q201</f>
        <v>0</v>
      </c>
      <c r="R201" s="251">
        <f>'Касс.пл.Внеб.(50300) (2)'!R201+'Касс.пл.Внеб.(50320)'!R201</f>
        <v>0</v>
      </c>
      <c r="S201" s="251">
        <f>'Касс.пл.Внеб.(50300) (2)'!S201+'Касс.пл.Внеб.(50320)'!S201</f>
        <v>0</v>
      </c>
    </row>
    <row r="202" spans="2:19" x14ac:dyDescent="0.2">
      <c r="B202" s="438"/>
      <c r="C202" s="321"/>
      <c r="D202" s="417"/>
      <c r="E202" s="250" t="s">
        <v>64</v>
      </c>
      <c r="F202" s="250" t="s">
        <v>65</v>
      </c>
      <c r="G202" s="241">
        <f t="shared" si="47"/>
        <v>0</v>
      </c>
      <c r="H202" s="251">
        <f>'Касс.пл.Внеб.(50300) (2)'!H202+'Касс.пл.Внеб.(50320)'!H202</f>
        <v>0</v>
      </c>
      <c r="I202" s="251">
        <f>'Касс.пл.Внеб.(50300) (2)'!I202+'Касс.пл.Внеб.(50320)'!I202</f>
        <v>0</v>
      </c>
      <c r="J202" s="251">
        <f>'Касс.пл.Внеб.(50300) (2)'!J202+'Касс.пл.Внеб.(50320)'!J202</f>
        <v>0</v>
      </c>
      <c r="K202" s="251">
        <f>'Касс.пл.Внеб.(50300) (2)'!K202+'Касс.пл.Внеб.(50320)'!K202</f>
        <v>0</v>
      </c>
      <c r="L202" s="251">
        <f>'Касс.пл.Внеб.(50300) (2)'!L202+'Касс.пл.Внеб.(50320)'!L202</f>
        <v>0</v>
      </c>
      <c r="M202" s="251">
        <f>'Касс.пл.Внеб.(50300) (2)'!M202+'Касс.пл.Внеб.(50320)'!M202</f>
        <v>0</v>
      </c>
      <c r="N202" s="251">
        <f>'Касс.пл.Внеб.(50300) (2)'!N202+'Касс.пл.Внеб.(50320)'!N202</f>
        <v>0</v>
      </c>
      <c r="O202" s="251">
        <f>'Касс.пл.Внеб.(50300) (2)'!O202+'Касс.пл.Внеб.(50320)'!O202</f>
        <v>0</v>
      </c>
      <c r="P202" s="251">
        <f>'Касс.пл.Внеб.(50300) (2)'!P202+'Касс.пл.Внеб.(50320)'!P202</f>
        <v>0</v>
      </c>
      <c r="Q202" s="251">
        <f>'Касс.пл.Внеб.(50300) (2)'!Q202+'Касс.пл.Внеб.(50320)'!Q202</f>
        <v>0</v>
      </c>
      <c r="R202" s="251">
        <f>'Касс.пл.Внеб.(50300) (2)'!R202+'Касс.пл.Внеб.(50320)'!R202</f>
        <v>0</v>
      </c>
      <c r="S202" s="251">
        <f>'Касс.пл.Внеб.(50300) (2)'!S202+'Касс.пл.Внеб.(50320)'!S202</f>
        <v>0</v>
      </c>
    </row>
    <row r="203" spans="2:19" x14ac:dyDescent="0.2">
      <c r="B203" s="438"/>
      <c r="C203" s="321"/>
      <c r="D203" s="417"/>
      <c r="E203" s="227" t="s">
        <v>64</v>
      </c>
      <c r="F203" s="227" t="s">
        <v>66</v>
      </c>
      <c r="G203" s="241">
        <f t="shared" si="47"/>
        <v>0</v>
      </c>
      <c r="H203" s="251">
        <f>'Касс.пл.Внеб.(50300) (2)'!H203+'Касс.пл.Внеб.(50320)'!H203</f>
        <v>0</v>
      </c>
      <c r="I203" s="251">
        <f>'Касс.пл.Внеб.(50300) (2)'!I203+'Касс.пл.Внеб.(50320)'!I203</f>
        <v>0</v>
      </c>
      <c r="J203" s="251">
        <f>'Касс.пл.Внеб.(50300) (2)'!J203+'Касс.пл.Внеб.(50320)'!J203</f>
        <v>0</v>
      </c>
      <c r="K203" s="251">
        <f>'Касс.пл.Внеб.(50300) (2)'!K203+'Касс.пл.Внеб.(50320)'!K203</f>
        <v>0</v>
      </c>
      <c r="L203" s="251">
        <f>'Касс.пл.Внеб.(50300) (2)'!L203+'Касс.пл.Внеб.(50320)'!L203</f>
        <v>0</v>
      </c>
      <c r="M203" s="251">
        <f>'Касс.пл.Внеб.(50300) (2)'!M203+'Касс.пл.Внеб.(50320)'!M203</f>
        <v>0</v>
      </c>
      <c r="N203" s="251">
        <f>'Касс.пл.Внеб.(50300) (2)'!N203+'Касс.пл.Внеб.(50320)'!N203</f>
        <v>0</v>
      </c>
      <c r="O203" s="251">
        <f>'Касс.пл.Внеб.(50300) (2)'!O203+'Касс.пл.Внеб.(50320)'!O203</f>
        <v>0</v>
      </c>
      <c r="P203" s="251">
        <f>'Касс.пл.Внеб.(50300) (2)'!P203+'Касс.пл.Внеб.(50320)'!P203</f>
        <v>0</v>
      </c>
      <c r="Q203" s="251">
        <f>'Касс.пл.Внеб.(50300) (2)'!Q203+'Касс.пл.Внеб.(50320)'!Q203</f>
        <v>0</v>
      </c>
      <c r="R203" s="251">
        <f>'Касс.пл.Внеб.(50300) (2)'!R203+'Касс.пл.Внеб.(50320)'!R203</f>
        <v>0</v>
      </c>
      <c r="S203" s="251">
        <f>'Касс.пл.Внеб.(50300) (2)'!S203+'Касс.пл.Внеб.(50320)'!S203</f>
        <v>0</v>
      </c>
    </row>
    <row r="204" spans="2:19" ht="14.1" customHeight="1" x14ac:dyDescent="0.2">
      <c r="B204" s="438" t="s">
        <v>94</v>
      </c>
      <c r="C204" s="321" t="s">
        <v>238</v>
      </c>
      <c r="D204" s="417" t="s">
        <v>211</v>
      </c>
      <c r="E204" s="249" t="s">
        <v>58</v>
      </c>
      <c r="F204" s="249" t="s">
        <v>58</v>
      </c>
      <c r="G204" s="241">
        <f t="shared" si="47"/>
        <v>0</v>
      </c>
      <c r="H204" s="241">
        <f t="shared" ref="H204:S204" si="50">H205+H206+H207+H208+H209</f>
        <v>0</v>
      </c>
      <c r="I204" s="241">
        <f t="shared" si="50"/>
        <v>0</v>
      </c>
      <c r="J204" s="241">
        <f t="shared" si="50"/>
        <v>0</v>
      </c>
      <c r="K204" s="241">
        <f t="shared" si="50"/>
        <v>0</v>
      </c>
      <c r="L204" s="241">
        <f t="shared" si="50"/>
        <v>0</v>
      </c>
      <c r="M204" s="241">
        <f t="shared" si="50"/>
        <v>0</v>
      </c>
      <c r="N204" s="241">
        <f t="shared" si="50"/>
        <v>0</v>
      </c>
      <c r="O204" s="241">
        <f t="shared" si="50"/>
        <v>0</v>
      </c>
      <c r="P204" s="241">
        <f t="shared" si="50"/>
        <v>0</v>
      </c>
      <c r="Q204" s="241">
        <f t="shared" si="50"/>
        <v>0</v>
      </c>
      <c r="R204" s="241">
        <f t="shared" si="50"/>
        <v>0</v>
      </c>
      <c r="S204" s="241">
        <f t="shared" si="50"/>
        <v>0</v>
      </c>
    </row>
    <row r="205" spans="2:19" x14ac:dyDescent="0.2">
      <c r="B205" s="438"/>
      <c r="C205" s="321"/>
      <c r="D205" s="417"/>
      <c r="E205" s="250" t="s">
        <v>60</v>
      </c>
      <c r="F205" s="250" t="s">
        <v>61</v>
      </c>
      <c r="G205" s="241">
        <f t="shared" si="47"/>
        <v>0</v>
      </c>
      <c r="H205" s="251">
        <f>'Касс.пл.Внеб.(50300) (2)'!H205+'Касс.пл.Внеб.(50320)'!H205</f>
        <v>0</v>
      </c>
      <c r="I205" s="251">
        <f>'Касс.пл.Внеб.(50300) (2)'!I205+'Касс.пл.Внеб.(50320)'!I205</f>
        <v>0</v>
      </c>
      <c r="J205" s="251">
        <f>'Касс.пл.Внеб.(50300) (2)'!J205+'Касс.пл.Внеб.(50320)'!J205</f>
        <v>0</v>
      </c>
      <c r="K205" s="251">
        <f>'Касс.пл.Внеб.(50300) (2)'!K205+'Касс.пл.Внеб.(50320)'!K205</f>
        <v>0</v>
      </c>
      <c r="L205" s="251">
        <f>'Касс.пл.Внеб.(50300) (2)'!L205+'Касс.пл.Внеб.(50320)'!L205</f>
        <v>0</v>
      </c>
      <c r="M205" s="251">
        <f>'Касс.пл.Внеб.(50300) (2)'!M205+'Касс.пл.Внеб.(50320)'!M205</f>
        <v>0</v>
      </c>
      <c r="N205" s="251">
        <f>'Касс.пл.Внеб.(50300) (2)'!N205+'Касс.пл.Внеб.(50320)'!N205</f>
        <v>0</v>
      </c>
      <c r="O205" s="251">
        <f>'Касс.пл.Внеб.(50300) (2)'!O205+'Касс.пл.Внеб.(50320)'!O205</f>
        <v>0</v>
      </c>
      <c r="P205" s="251">
        <f>'Касс.пл.Внеб.(50300) (2)'!P205+'Касс.пл.Внеб.(50320)'!P205</f>
        <v>0</v>
      </c>
      <c r="Q205" s="251">
        <f>'Касс.пл.Внеб.(50300) (2)'!Q205+'Касс.пл.Внеб.(50320)'!Q205</f>
        <v>0</v>
      </c>
      <c r="R205" s="251">
        <f>'Касс.пл.Внеб.(50300) (2)'!R205+'Касс.пл.Внеб.(50320)'!R205</f>
        <v>0</v>
      </c>
      <c r="S205" s="251">
        <f>'Касс.пл.Внеб.(50300) (2)'!S205+'Касс.пл.Внеб.(50320)'!S205</f>
        <v>0</v>
      </c>
    </row>
    <row r="206" spans="2:19" x14ac:dyDescent="0.2">
      <c r="B206" s="438"/>
      <c r="C206" s="321"/>
      <c r="D206" s="417"/>
      <c r="E206" s="250" t="s">
        <v>62</v>
      </c>
      <c r="F206" s="250" t="s">
        <v>62</v>
      </c>
      <c r="G206" s="241">
        <f t="shared" si="47"/>
        <v>0</v>
      </c>
      <c r="H206" s="251">
        <f>'Касс.пл.Внеб.(50300) (2)'!H206+'Касс.пл.Внеб.(50320)'!H206</f>
        <v>0</v>
      </c>
      <c r="I206" s="251">
        <f>'Касс.пл.Внеб.(50300) (2)'!I206+'Касс.пл.Внеб.(50320)'!I206</f>
        <v>0</v>
      </c>
      <c r="J206" s="251">
        <f>'Касс.пл.Внеб.(50300) (2)'!J206+'Касс.пл.Внеб.(50320)'!J206</f>
        <v>0</v>
      </c>
      <c r="K206" s="251">
        <f>'Касс.пл.Внеб.(50300) (2)'!K206+'Касс.пл.Внеб.(50320)'!K206</f>
        <v>0</v>
      </c>
      <c r="L206" s="251">
        <f>'Касс.пл.Внеб.(50300) (2)'!L206+'Касс.пл.Внеб.(50320)'!L206</f>
        <v>0</v>
      </c>
      <c r="M206" s="251">
        <f>'Касс.пл.Внеб.(50300) (2)'!M206+'Касс.пл.Внеб.(50320)'!M206</f>
        <v>0</v>
      </c>
      <c r="N206" s="251">
        <f>'Касс.пл.Внеб.(50300) (2)'!N206+'Касс.пл.Внеб.(50320)'!N206</f>
        <v>0</v>
      </c>
      <c r="O206" s="251">
        <f>'Касс.пл.Внеб.(50300) (2)'!O206+'Касс.пл.Внеб.(50320)'!O206</f>
        <v>0</v>
      </c>
      <c r="P206" s="251">
        <f>'Касс.пл.Внеб.(50300) (2)'!P206+'Касс.пл.Внеб.(50320)'!P206</f>
        <v>0</v>
      </c>
      <c r="Q206" s="251">
        <f>'Касс.пл.Внеб.(50300) (2)'!Q206+'Касс.пл.Внеб.(50320)'!Q206</f>
        <v>0</v>
      </c>
      <c r="R206" s="251">
        <f>'Касс.пл.Внеб.(50300) (2)'!R206+'Касс.пл.Внеб.(50320)'!R206</f>
        <v>0</v>
      </c>
      <c r="S206" s="251">
        <f>'Касс.пл.Внеб.(50300) (2)'!S206+'Касс.пл.Внеб.(50320)'!S206</f>
        <v>0</v>
      </c>
    </row>
    <row r="207" spans="2:19" x14ac:dyDescent="0.2">
      <c r="B207" s="438"/>
      <c r="C207" s="321"/>
      <c r="D207" s="417"/>
      <c r="E207" s="250" t="s">
        <v>63</v>
      </c>
      <c r="F207" s="250" t="s">
        <v>61</v>
      </c>
      <c r="G207" s="241">
        <f t="shared" si="47"/>
        <v>0</v>
      </c>
      <c r="H207" s="251">
        <f>'Касс.пл.Внеб.(50300) (2)'!H207+'Касс.пл.Внеб.(50320)'!H207</f>
        <v>0</v>
      </c>
      <c r="I207" s="251">
        <f>'Касс.пл.Внеб.(50300) (2)'!I207+'Касс.пл.Внеб.(50320)'!I207</f>
        <v>0</v>
      </c>
      <c r="J207" s="251">
        <f>'Касс.пл.Внеб.(50300) (2)'!J207+'Касс.пл.Внеб.(50320)'!J207</f>
        <v>0</v>
      </c>
      <c r="K207" s="251">
        <f>'Касс.пл.Внеб.(50300) (2)'!K207+'Касс.пл.Внеб.(50320)'!K207</f>
        <v>0</v>
      </c>
      <c r="L207" s="251">
        <f>'Касс.пл.Внеб.(50300) (2)'!L207+'Касс.пл.Внеб.(50320)'!L207</f>
        <v>0</v>
      </c>
      <c r="M207" s="251">
        <f>'Касс.пл.Внеб.(50300) (2)'!M207+'Касс.пл.Внеб.(50320)'!M207</f>
        <v>0</v>
      </c>
      <c r="N207" s="251">
        <f>'Касс.пл.Внеб.(50300) (2)'!N207+'Касс.пл.Внеб.(50320)'!N207</f>
        <v>0</v>
      </c>
      <c r="O207" s="251">
        <f>'Касс.пл.Внеб.(50300) (2)'!O207+'Касс.пл.Внеб.(50320)'!O207</f>
        <v>0</v>
      </c>
      <c r="P207" s="251">
        <f>'Касс.пл.Внеб.(50300) (2)'!P207+'Касс.пл.Внеб.(50320)'!P207</f>
        <v>0</v>
      </c>
      <c r="Q207" s="251">
        <f>'Касс.пл.Внеб.(50300) (2)'!Q207+'Касс.пл.Внеб.(50320)'!Q207</f>
        <v>0</v>
      </c>
      <c r="R207" s="251">
        <f>'Касс.пл.Внеб.(50300) (2)'!R207+'Касс.пл.Внеб.(50320)'!R207</f>
        <v>0</v>
      </c>
      <c r="S207" s="251">
        <f>'Касс.пл.Внеб.(50300) (2)'!S207+'Касс.пл.Внеб.(50320)'!S207</f>
        <v>0</v>
      </c>
    </row>
    <row r="208" spans="2:19" x14ac:dyDescent="0.2">
      <c r="B208" s="438"/>
      <c r="C208" s="321"/>
      <c r="D208" s="417"/>
      <c r="E208" s="250" t="s">
        <v>64</v>
      </c>
      <c r="F208" s="250" t="s">
        <v>65</v>
      </c>
      <c r="G208" s="241">
        <f t="shared" si="47"/>
        <v>0</v>
      </c>
      <c r="H208" s="251">
        <f>'Касс.пл.Внеб.(50300) (2)'!H208+'Касс.пл.Внеб.(50320)'!H208</f>
        <v>0</v>
      </c>
      <c r="I208" s="251">
        <f>'Касс.пл.Внеб.(50300) (2)'!I208+'Касс.пл.Внеб.(50320)'!I208</f>
        <v>0</v>
      </c>
      <c r="J208" s="251">
        <f>'Касс.пл.Внеб.(50300) (2)'!J208+'Касс.пл.Внеб.(50320)'!J208</f>
        <v>0</v>
      </c>
      <c r="K208" s="251">
        <f>'Касс.пл.Внеб.(50300) (2)'!K208+'Касс.пл.Внеб.(50320)'!K208</f>
        <v>0</v>
      </c>
      <c r="L208" s="251">
        <f>'Касс.пл.Внеб.(50300) (2)'!L208+'Касс.пл.Внеб.(50320)'!L208</f>
        <v>0</v>
      </c>
      <c r="M208" s="251">
        <f>'Касс.пл.Внеб.(50300) (2)'!M208+'Касс.пл.Внеб.(50320)'!M208</f>
        <v>0</v>
      </c>
      <c r="N208" s="251">
        <f>'Касс.пл.Внеб.(50300) (2)'!N208+'Касс.пл.Внеб.(50320)'!N208</f>
        <v>0</v>
      </c>
      <c r="O208" s="251">
        <f>'Касс.пл.Внеб.(50300) (2)'!O208+'Касс.пл.Внеб.(50320)'!O208</f>
        <v>0</v>
      </c>
      <c r="P208" s="251">
        <f>'Касс.пл.Внеб.(50300) (2)'!P208+'Касс.пл.Внеб.(50320)'!P208</f>
        <v>0</v>
      </c>
      <c r="Q208" s="251">
        <f>'Касс.пл.Внеб.(50300) (2)'!Q208+'Касс.пл.Внеб.(50320)'!Q208</f>
        <v>0</v>
      </c>
      <c r="R208" s="251">
        <f>'Касс.пл.Внеб.(50300) (2)'!R208+'Касс.пл.Внеб.(50320)'!R208</f>
        <v>0</v>
      </c>
      <c r="S208" s="251">
        <f>'Касс.пл.Внеб.(50300) (2)'!S208+'Касс.пл.Внеб.(50320)'!S208</f>
        <v>0</v>
      </c>
    </row>
    <row r="209" spans="2:19" x14ac:dyDescent="0.2">
      <c r="B209" s="438"/>
      <c r="C209" s="321"/>
      <c r="D209" s="417"/>
      <c r="E209" s="227" t="s">
        <v>64</v>
      </c>
      <c r="F209" s="227" t="s">
        <v>66</v>
      </c>
      <c r="G209" s="241">
        <f t="shared" si="47"/>
        <v>0</v>
      </c>
      <c r="H209" s="251">
        <f>'Касс.пл.Внеб.(50300) (2)'!H209+'Касс.пл.Внеб.(50320)'!H209</f>
        <v>0</v>
      </c>
      <c r="I209" s="251">
        <f>'Касс.пл.Внеб.(50300) (2)'!I209+'Касс.пл.Внеб.(50320)'!I209</f>
        <v>0</v>
      </c>
      <c r="J209" s="251">
        <f>'Касс.пл.Внеб.(50300) (2)'!J209+'Касс.пл.Внеб.(50320)'!J209</f>
        <v>0</v>
      </c>
      <c r="K209" s="251">
        <f>'Касс.пл.Внеб.(50300) (2)'!K209+'Касс.пл.Внеб.(50320)'!K209</f>
        <v>0</v>
      </c>
      <c r="L209" s="251">
        <f>'Касс.пл.Внеб.(50300) (2)'!L209+'Касс.пл.Внеб.(50320)'!L209</f>
        <v>0</v>
      </c>
      <c r="M209" s="251">
        <f>'Касс.пл.Внеб.(50300) (2)'!M209+'Касс.пл.Внеб.(50320)'!M209</f>
        <v>0</v>
      </c>
      <c r="N209" s="251">
        <f>'Касс.пл.Внеб.(50300) (2)'!N209+'Касс.пл.Внеб.(50320)'!N209</f>
        <v>0</v>
      </c>
      <c r="O209" s="251">
        <f>'Касс.пл.Внеб.(50300) (2)'!O209+'Касс.пл.Внеб.(50320)'!O209</f>
        <v>0</v>
      </c>
      <c r="P209" s="251">
        <f>'Касс.пл.Внеб.(50300) (2)'!P209+'Касс.пл.Внеб.(50320)'!P209</f>
        <v>0</v>
      </c>
      <c r="Q209" s="251">
        <f>'Касс.пл.Внеб.(50300) (2)'!Q209+'Касс.пл.Внеб.(50320)'!Q209</f>
        <v>0</v>
      </c>
      <c r="R209" s="251">
        <f>'Касс.пл.Внеб.(50300) (2)'!R209+'Касс.пл.Внеб.(50320)'!R209</f>
        <v>0</v>
      </c>
      <c r="S209" s="251">
        <f>'Касс.пл.Внеб.(50300) (2)'!S209+'Касс.пл.Внеб.(50320)'!S209</f>
        <v>0</v>
      </c>
    </row>
    <row r="210" spans="2:19" ht="14.1" customHeight="1" x14ac:dyDescent="0.2">
      <c r="B210" s="438" t="s">
        <v>95</v>
      </c>
      <c r="C210" s="321" t="s">
        <v>239</v>
      </c>
      <c r="D210" s="417" t="s">
        <v>211</v>
      </c>
      <c r="E210" s="249" t="s">
        <v>58</v>
      </c>
      <c r="F210" s="249" t="s">
        <v>58</v>
      </c>
      <c r="G210" s="241">
        <f t="shared" si="47"/>
        <v>1470000</v>
      </c>
      <c r="H210" s="241">
        <f t="shared" ref="H210:S210" si="51">H211+H212+H213+H214+H215</f>
        <v>100000</v>
      </c>
      <c r="I210" s="241">
        <f t="shared" si="51"/>
        <v>150000</v>
      </c>
      <c r="J210" s="241">
        <f t="shared" si="51"/>
        <v>153490</v>
      </c>
      <c r="K210" s="241">
        <f t="shared" si="51"/>
        <v>122000</v>
      </c>
      <c r="L210" s="241">
        <f t="shared" si="51"/>
        <v>100000</v>
      </c>
      <c r="M210" s="241">
        <f t="shared" si="51"/>
        <v>126000</v>
      </c>
      <c r="N210" s="241">
        <f t="shared" si="51"/>
        <v>191000</v>
      </c>
      <c r="O210" s="241">
        <f t="shared" si="51"/>
        <v>124510</v>
      </c>
      <c r="P210" s="241">
        <f t="shared" si="51"/>
        <v>123000</v>
      </c>
      <c r="Q210" s="241">
        <f t="shared" si="51"/>
        <v>107000</v>
      </c>
      <c r="R210" s="241">
        <f t="shared" si="51"/>
        <v>63000</v>
      </c>
      <c r="S210" s="241">
        <f t="shared" si="51"/>
        <v>110000</v>
      </c>
    </row>
    <row r="211" spans="2:19" x14ac:dyDescent="0.2">
      <c r="B211" s="438"/>
      <c r="C211" s="321"/>
      <c r="D211" s="417"/>
      <c r="E211" s="250" t="s">
        <v>60</v>
      </c>
      <c r="F211" s="250" t="s">
        <v>61</v>
      </c>
      <c r="G211" s="241">
        <f t="shared" si="47"/>
        <v>0</v>
      </c>
      <c r="H211" s="251">
        <f>'Касс.пл.Внеб.(50300) (2)'!H211+'Касс.пл.Внеб.(50320)'!H211</f>
        <v>0</v>
      </c>
      <c r="I211" s="251">
        <f>'Касс.пл.Внеб.(50300) (2)'!I211+'Касс.пл.Внеб.(50320)'!I211</f>
        <v>0</v>
      </c>
      <c r="J211" s="251">
        <f>'Касс.пл.Внеб.(50300) (2)'!J211+'Касс.пл.Внеб.(50320)'!J211</f>
        <v>0</v>
      </c>
      <c r="K211" s="251">
        <f>'Касс.пл.Внеб.(50300) (2)'!K211+'Касс.пл.Внеб.(50320)'!K211</f>
        <v>0</v>
      </c>
      <c r="L211" s="251">
        <f>'Касс.пл.Внеб.(50300) (2)'!L211+'Касс.пл.Внеб.(50320)'!L211</f>
        <v>0</v>
      </c>
      <c r="M211" s="251">
        <f>'Касс.пл.Внеб.(50300) (2)'!M211+'Касс.пл.Внеб.(50320)'!M211</f>
        <v>0</v>
      </c>
      <c r="N211" s="251">
        <f>'Касс.пл.Внеб.(50300) (2)'!N211+'Касс.пл.Внеб.(50320)'!N211</f>
        <v>0</v>
      </c>
      <c r="O211" s="251">
        <f>'Касс.пл.Внеб.(50300) (2)'!O211+'Касс.пл.Внеб.(50320)'!O211</f>
        <v>0</v>
      </c>
      <c r="P211" s="251">
        <f>'Касс.пл.Внеб.(50300) (2)'!P211+'Касс.пл.Внеб.(50320)'!P211</f>
        <v>0</v>
      </c>
      <c r="Q211" s="251">
        <f>'Касс.пл.Внеб.(50300) (2)'!Q211+'Касс.пл.Внеб.(50320)'!Q211</f>
        <v>0</v>
      </c>
      <c r="R211" s="251">
        <f>'Касс.пл.Внеб.(50300) (2)'!R211+'Касс.пл.Внеб.(50320)'!R211</f>
        <v>0</v>
      </c>
      <c r="S211" s="251">
        <f>'Касс.пл.Внеб.(50300) (2)'!S211+'Касс.пл.Внеб.(50320)'!S211</f>
        <v>0</v>
      </c>
    </row>
    <row r="212" spans="2:19" x14ac:dyDescent="0.2">
      <c r="B212" s="438"/>
      <c r="C212" s="321"/>
      <c r="D212" s="417"/>
      <c r="E212" s="250" t="s">
        <v>62</v>
      </c>
      <c r="F212" s="250" t="s">
        <v>62</v>
      </c>
      <c r="G212" s="241">
        <f t="shared" si="47"/>
        <v>0</v>
      </c>
      <c r="H212" s="251">
        <f>'Касс.пл.Внеб.(50300) (2)'!H212+'Касс.пл.Внеб.(50320)'!H212</f>
        <v>0</v>
      </c>
      <c r="I212" s="251">
        <f>'Касс.пл.Внеб.(50300) (2)'!I212+'Касс.пл.Внеб.(50320)'!I212</f>
        <v>0</v>
      </c>
      <c r="J212" s="251">
        <f>'Касс.пл.Внеб.(50300) (2)'!J212+'Касс.пл.Внеб.(50320)'!J212</f>
        <v>0</v>
      </c>
      <c r="K212" s="251">
        <f>'Касс.пл.Внеб.(50300) (2)'!K212+'Касс.пл.Внеб.(50320)'!K212</f>
        <v>0</v>
      </c>
      <c r="L212" s="251">
        <f>'Касс.пл.Внеб.(50300) (2)'!L212+'Касс.пл.Внеб.(50320)'!L212</f>
        <v>0</v>
      </c>
      <c r="M212" s="251">
        <f>'Касс.пл.Внеб.(50300) (2)'!M212+'Касс.пл.Внеб.(50320)'!M212</f>
        <v>0</v>
      </c>
      <c r="N212" s="251">
        <f>'Касс.пл.Внеб.(50300) (2)'!N212+'Касс.пл.Внеб.(50320)'!N212</f>
        <v>0</v>
      </c>
      <c r="O212" s="251">
        <f>'Касс.пл.Внеб.(50300) (2)'!O212+'Касс.пл.Внеб.(50320)'!O212</f>
        <v>0</v>
      </c>
      <c r="P212" s="251">
        <f>'Касс.пл.Внеб.(50300) (2)'!P212+'Касс.пл.Внеб.(50320)'!P212</f>
        <v>0</v>
      </c>
      <c r="Q212" s="251">
        <f>'Касс.пл.Внеб.(50300) (2)'!Q212+'Касс.пл.Внеб.(50320)'!Q212</f>
        <v>0</v>
      </c>
      <c r="R212" s="251">
        <f>'Касс.пл.Внеб.(50300) (2)'!R212+'Касс.пл.Внеб.(50320)'!R212</f>
        <v>0</v>
      </c>
      <c r="S212" s="251">
        <f>'Касс.пл.Внеб.(50300) (2)'!S212+'Касс.пл.Внеб.(50320)'!S212</f>
        <v>0</v>
      </c>
    </row>
    <row r="213" spans="2:19" x14ac:dyDescent="0.2">
      <c r="B213" s="438"/>
      <c r="C213" s="321"/>
      <c r="D213" s="417"/>
      <c r="E213" s="250" t="s">
        <v>63</v>
      </c>
      <c r="F213" s="250" t="s">
        <v>61</v>
      </c>
      <c r="G213" s="241">
        <f t="shared" si="47"/>
        <v>0</v>
      </c>
      <c r="H213" s="251">
        <f>'Касс.пл.Внеб.(50300) (2)'!H213+'Касс.пл.Внеб.(50320)'!H213</f>
        <v>0</v>
      </c>
      <c r="I213" s="251">
        <f>'Касс.пл.Внеб.(50300) (2)'!I213+'Касс.пл.Внеб.(50320)'!I213</f>
        <v>0</v>
      </c>
      <c r="J213" s="251">
        <f>'Касс.пл.Внеб.(50300) (2)'!J213+'Касс.пл.Внеб.(50320)'!J213</f>
        <v>0</v>
      </c>
      <c r="K213" s="251">
        <f>'Касс.пл.Внеб.(50300) (2)'!K213+'Касс.пл.Внеб.(50320)'!K213</f>
        <v>0</v>
      </c>
      <c r="L213" s="251">
        <f>'Касс.пл.Внеб.(50300) (2)'!L213+'Касс.пл.Внеб.(50320)'!L213</f>
        <v>0</v>
      </c>
      <c r="M213" s="251">
        <f>'Касс.пл.Внеб.(50300) (2)'!M213+'Касс.пл.Внеб.(50320)'!M213</f>
        <v>0</v>
      </c>
      <c r="N213" s="251">
        <f>'Касс.пл.Внеб.(50300) (2)'!N213+'Касс.пл.Внеб.(50320)'!N213</f>
        <v>0</v>
      </c>
      <c r="O213" s="251">
        <f>'Касс.пл.Внеб.(50300) (2)'!O213+'Касс.пл.Внеб.(50320)'!O213</f>
        <v>0</v>
      </c>
      <c r="P213" s="251">
        <f>'Касс.пл.Внеб.(50300) (2)'!P213+'Касс.пл.Внеб.(50320)'!P213</f>
        <v>0</v>
      </c>
      <c r="Q213" s="251">
        <f>'Касс.пл.Внеб.(50300) (2)'!Q213+'Касс.пл.Внеб.(50320)'!Q213</f>
        <v>0</v>
      </c>
      <c r="R213" s="251">
        <f>'Касс.пл.Внеб.(50300) (2)'!R213+'Касс.пл.Внеб.(50320)'!R213</f>
        <v>0</v>
      </c>
      <c r="S213" s="251">
        <f>'Касс.пл.Внеб.(50300) (2)'!S213+'Касс.пл.Внеб.(50320)'!S213</f>
        <v>0</v>
      </c>
    </row>
    <row r="214" spans="2:19" x14ac:dyDescent="0.2">
      <c r="B214" s="438"/>
      <c r="C214" s="321"/>
      <c r="D214" s="417"/>
      <c r="E214" s="250" t="s">
        <v>64</v>
      </c>
      <c r="F214" s="250" t="s">
        <v>65</v>
      </c>
      <c r="G214" s="241">
        <f t="shared" si="47"/>
        <v>1470000</v>
      </c>
      <c r="H214" s="251">
        <f>'Касс.пл.Внеб.(50300) (2)'!H214+'Касс.пл.Внеб.(50320)'!H214</f>
        <v>100000</v>
      </c>
      <c r="I214" s="251">
        <f>'Касс.пл.Внеб.(50300) (2)'!I214+'Касс.пл.Внеб.(50320)'!I214</f>
        <v>150000</v>
      </c>
      <c r="J214" s="251">
        <f>'Касс.пл.Внеб.(50300) (2)'!J214+'Касс.пл.Внеб.(50320)'!J214</f>
        <v>153490</v>
      </c>
      <c r="K214" s="251">
        <f>'Касс.пл.Внеб.(50300) (2)'!K214+'Касс.пл.Внеб.(50320)'!K214</f>
        <v>122000</v>
      </c>
      <c r="L214" s="251">
        <f>'Касс.пл.Внеб.(50300) (2)'!L214+'Касс.пл.Внеб.(50320)'!L214</f>
        <v>100000</v>
      </c>
      <c r="M214" s="251">
        <f>'Касс.пл.Внеб.(50300) (2)'!M214+'Касс.пл.Внеб.(50320)'!M214</f>
        <v>126000</v>
      </c>
      <c r="N214" s="251">
        <f>'Касс.пл.Внеб.(50300) (2)'!N214+'Касс.пл.Внеб.(50320)'!N214</f>
        <v>191000</v>
      </c>
      <c r="O214" s="251">
        <f>'Касс.пл.Внеб.(50300) (2)'!O214+'Касс.пл.Внеб.(50320)'!O214</f>
        <v>124510</v>
      </c>
      <c r="P214" s="251">
        <f>'Касс.пл.Внеб.(50300) (2)'!P214+'Касс.пл.Внеб.(50320)'!P214</f>
        <v>123000</v>
      </c>
      <c r="Q214" s="251">
        <f>'Касс.пл.Внеб.(50300) (2)'!Q214+'Касс.пл.Внеб.(50320)'!Q214</f>
        <v>107000</v>
      </c>
      <c r="R214" s="251">
        <f>'Касс.пл.Внеб.(50300) (2)'!R214+'Касс.пл.Внеб.(50320)'!R214</f>
        <v>63000</v>
      </c>
      <c r="S214" s="251">
        <f>'Касс.пл.Внеб.(50300) (2)'!S214+'Касс.пл.Внеб.(50320)'!S214</f>
        <v>110000</v>
      </c>
    </row>
    <row r="215" spans="2:19" x14ac:dyDescent="0.2">
      <c r="B215" s="438"/>
      <c r="C215" s="321"/>
      <c r="D215" s="417"/>
      <c r="E215" s="227" t="s">
        <v>64</v>
      </c>
      <c r="F215" s="227" t="s">
        <v>66</v>
      </c>
      <c r="G215" s="241">
        <f t="shared" si="47"/>
        <v>0</v>
      </c>
      <c r="H215" s="251">
        <f>'Касс.пл.Внеб.(50300) (2)'!H215+'Касс.пл.Внеб.(50320)'!H215</f>
        <v>0</v>
      </c>
      <c r="I215" s="251">
        <f>'Касс.пл.Внеб.(50300) (2)'!I215+'Касс.пл.Внеб.(50320)'!I215</f>
        <v>0</v>
      </c>
      <c r="J215" s="251">
        <f>'Касс.пл.Внеб.(50300) (2)'!J215+'Касс.пл.Внеб.(50320)'!J215</f>
        <v>0</v>
      </c>
      <c r="K215" s="251">
        <f>'Касс.пл.Внеб.(50300) (2)'!K215+'Касс.пл.Внеб.(50320)'!K215</f>
        <v>0</v>
      </c>
      <c r="L215" s="251">
        <f>'Касс.пл.Внеб.(50300) (2)'!L215+'Касс.пл.Внеб.(50320)'!L215</f>
        <v>0</v>
      </c>
      <c r="M215" s="251">
        <f>'Касс.пл.Внеб.(50300) (2)'!M215+'Касс.пл.Внеб.(50320)'!M215</f>
        <v>0</v>
      </c>
      <c r="N215" s="251">
        <f>'Касс.пл.Внеб.(50300) (2)'!N215+'Касс.пл.Внеб.(50320)'!N215</f>
        <v>0</v>
      </c>
      <c r="O215" s="251">
        <f>'Касс.пл.Внеб.(50300) (2)'!O215+'Касс.пл.Внеб.(50320)'!O215</f>
        <v>0</v>
      </c>
      <c r="P215" s="251">
        <f>'Касс.пл.Внеб.(50300) (2)'!P215+'Касс.пл.Внеб.(50320)'!P215</f>
        <v>0</v>
      </c>
      <c r="Q215" s="251">
        <f>'Касс.пл.Внеб.(50300) (2)'!Q215+'Касс.пл.Внеб.(50320)'!Q215</f>
        <v>0</v>
      </c>
      <c r="R215" s="251">
        <f>'Касс.пл.Внеб.(50300) (2)'!R215+'Касс.пл.Внеб.(50320)'!R215</f>
        <v>0</v>
      </c>
      <c r="S215" s="251">
        <f>'Касс.пл.Внеб.(50300) (2)'!S215+'Касс.пл.Внеб.(50320)'!S215</f>
        <v>0</v>
      </c>
    </row>
    <row r="216" spans="2:19" x14ac:dyDescent="0.2">
      <c r="B216" s="248" t="s">
        <v>74</v>
      </c>
      <c r="C216" s="68" t="s">
        <v>58</v>
      </c>
      <c r="D216" s="227" t="s">
        <v>58</v>
      </c>
      <c r="E216" s="227" t="s">
        <v>58</v>
      </c>
      <c r="F216" s="227" t="s">
        <v>58</v>
      </c>
      <c r="G216" s="241" t="s">
        <v>58</v>
      </c>
      <c r="H216" s="227" t="s">
        <v>58</v>
      </c>
      <c r="I216" s="227" t="s">
        <v>58</v>
      </c>
      <c r="J216" s="227" t="s">
        <v>58</v>
      </c>
      <c r="K216" s="68" t="s">
        <v>58</v>
      </c>
      <c r="L216" s="227" t="s">
        <v>58</v>
      </c>
      <c r="M216" s="227" t="s">
        <v>58</v>
      </c>
      <c r="N216" s="227" t="s">
        <v>58</v>
      </c>
      <c r="O216" s="68" t="s">
        <v>58</v>
      </c>
      <c r="P216" s="227" t="s">
        <v>58</v>
      </c>
      <c r="Q216" s="227" t="s">
        <v>58</v>
      </c>
      <c r="R216" s="227" t="s">
        <v>58</v>
      </c>
      <c r="S216" s="227" t="s">
        <v>58</v>
      </c>
    </row>
    <row r="217" spans="2:19" ht="14.1" customHeight="1" x14ac:dyDescent="0.2">
      <c r="B217" s="255" t="s">
        <v>97</v>
      </c>
      <c r="C217" s="321" t="s">
        <v>239</v>
      </c>
      <c r="D217" s="417" t="s">
        <v>211</v>
      </c>
      <c r="E217" s="227" t="s">
        <v>58</v>
      </c>
      <c r="F217" s="227" t="s">
        <v>58</v>
      </c>
      <c r="G217" s="241">
        <f>H217+I217+J217+K217+L217+M217+N217+O217+P217+Q217+R217+S217</f>
        <v>1470000</v>
      </c>
      <c r="H217" s="251">
        <f>'Касс.пл.Внеб.(50300) (2)'!H217+'Касс.пл.Внеб.(50320)'!H217</f>
        <v>100000</v>
      </c>
      <c r="I217" s="251">
        <f>'Касс.пл.Внеб.(50300) (2)'!I217+'Касс.пл.Внеб.(50320)'!I217</f>
        <v>150000</v>
      </c>
      <c r="J217" s="251">
        <f>'Касс.пл.Внеб.(50300) (2)'!J217+'Касс.пл.Внеб.(50320)'!J217</f>
        <v>153490</v>
      </c>
      <c r="K217" s="251">
        <f>'Касс.пл.Внеб.(50300) (2)'!K217+'Касс.пл.Внеб.(50320)'!K217</f>
        <v>122000</v>
      </c>
      <c r="L217" s="251">
        <f>'Касс.пл.Внеб.(50300) (2)'!L217+'Касс.пл.Внеб.(50320)'!L217</f>
        <v>100000</v>
      </c>
      <c r="M217" s="251">
        <f>'Касс.пл.Внеб.(50300) (2)'!M217+'Касс.пл.Внеб.(50320)'!M217</f>
        <v>126000</v>
      </c>
      <c r="N217" s="251">
        <f>'Касс.пл.Внеб.(50300) (2)'!N217+'Касс.пл.Внеб.(50320)'!N217</f>
        <v>191000</v>
      </c>
      <c r="O217" s="251">
        <f>'Касс.пл.Внеб.(50300) (2)'!O217+'Касс.пл.Внеб.(50320)'!O217</f>
        <v>124510</v>
      </c>
      <c r="P217" s="251">
        <f>'Касс.пл.Внеб.(50300) (2)'!P217+'Касс.пл.Внеб.(50320)'!P217</f>
        <v>123000</v>
      </c>
      <c r="Q217" s="251">
        <f>'Касс.пл.Внеб.(50300) (2)'!Q217+'Касс.пл.Внеб.(50320)'!Q217</f>
        <v>107000</v>
      </c>
      <c r="R217" s="251">
        <f>'Касс.пл.Внеб.(50300) (2)'!R217+'Касс.пл.Внеб.(50320)'!R217</f>
        <v>63000</v>
      </c>
      <c r="S217" s="251">
        <f>'Касс.пл.Внеб.(50300) (2)'!S217+'Касс.пл.Внеб.(50320)'!S217</f>
        <v>110000</v>
      </c>
    </row>
    <row r="218" spans="2:19" x14ac:dyDescent="0.2">
      <c r="B218" s="255" t="s">
        <v>98</v>
      </c>
      <c r="C218" s="321"/>
      <c r="D218" s="417"/>
      <c r="E218" s="227" t="s">
        <v>58</v>
      </c>
      <c r="F218" s="227" t="s">
        <v>58</v>
      </c>
      <c r="G218" s="241">
        <f>H218+I218+J218+K218+L218+M218+N218+O218+P218+Q218+R218+S218</f>
        <v>0</v>
      </c>
      <c r="H218" s="251">
        <f>'Касс.пл.Внеб.(50300) (2)'!H218+'Касс.пл.Внеб.(50320)'!H218</f>
        <v>0</v>
      </c>
      <c r="I218" s="251">
        <f>'Касс.пл.Внеб.(50300) (2)'!I218+'Касс.пл.Внеб.(50320)'!I218</f>
        <v>0</v>
      </c>
      <c r="J218" s="251">
        <f>'Касс.пл.Внеб.(50300) (2)'!J218+'Касс.пл.Внеб.(50320)'!J218</f>
        <v>0</v>
      </c>
      <c r="K218" s="251">
        <f>'Касс.пл.Внеб.(50300) (2)'!K218+'Касс.пл.Внеб.(50320)'!K218</f>
        <v>0</v>
      </c>
      <c r="L218" s="251">
        <f>'Касс.пл.Внеб.(50300) (2)'!L218+'Касс.пл.Внеб.(50320)'!L218</f>
        <v>0</v>
      </c>
      <c r="M218" s="251">
        <f>'Касс.пл.Внеб.(50300) (2)'!M218+'Касс.пл.Внеб.(50320)'!M218</f>
        <v>0</v>
      </c>
      <c r="N218" s="251">
        <f>'Касс.пл.Внеб.(50300) (2)'!N218+'Касс.пл.Внеб.(50320)'!N218</f>
        <v>0</v>
      </c>
      <c r="O218" s="251">
        <f>'Касс.пл.Внеб.(50300) (2)'!O218+'Касс.пл.Внеб.(50320)'!O218</f>
        <v>0</v>
      </c>
      <c r="P218" s="251">
        <f>'Касс.пл.Внеб.(50300) (2)'!P218+'Касс.пл.Внеб.(50320)'!P218</f>
        <v>0</v>
      </c>
      <c r="Q218" s="251">
        <f>'Касс.пл.Внеб.(50300) (2)'!Q218+'Касс.пл.Внеб.(50320)'!Q218</f>
        <v>0</v>
      </c>
      <c r="R218" s="251">
        <f>'Касс.пл.Внеб.(50300) (2)'!R218+'Касс.пл.Внеб.(50320)'!R218</f>
        <v>0</v>
      </c>
      <c r="S218" s="251">
        <f>'Касс.пл.Внеб.(50300) (2)'!S218+'Касс.пл.Внеб.(50320)'!S218</f>
        <v>0</v>
      </c>
    </row>
    <row r="219" spans="2:19" x14ac:dyDescent="0.2">
      <c r="B219" s="255" t="s">
        <v>99</v>
      </c>
      <c r="C219" s="321"/>
      <c r="D219" s="417"/>
      <c r="E219" s="227" t="s">
        <v>58</v>
      </c>
      <c r="F219" s="227" t="s">
        <v>58</v>
      </c>
      <c r="G219" s="241">
        <f>H219+I219+J219+K219+L219+M219+N219+O219+P219+Q219+R219+S219</f>
        <v>0</v>
      </c>
      <c r="H219" s="251">
        <f>'Касс.пл.Внеб.(50300) (2)'!H219+'Касс.пл.Внеб.(50320)'!H219</f>
        <v>0</v>
      </c>
      <c r="I219" s="251">
        <f>'Касс.пл.Внеб.(50300) (2)'!I219+'Касс.пл.Внеб.(50320)'!I219</f>
        <v>0</v>
      </c>
      <c r="J219" s="251">
        <f>'Касс.пл.Внеб.(50300) (2)'!J219+'Касс.пл.Внеб.(50320)'!J219</f>
        <v>0</v>
      </c>
      <c r="K219" s="251">
        <f>'Касс.пл.Внеб.(50300) (2)'!K219+'Касс.пл.Внеб.(50320)'!K219</f>
        <v>0</v>
      </c>
      <c r="L219" s="251">
        <f>'Касс.пл.Внеб.(50300) (2)'!L219+'Касс.пл.Внеб.(50320)'!L219</f>
        <v>0</v>
      </c>
      <c r="M219" s="251">
        <f>'Касс.пл.Внеб.(50300) (2)'!M219+'Касс.пл.Внеб.(50320)'!M219</f>
        <v>0</v>
      </c>
      <c r="N219" s="251">
        <f>'Касс.пл.Внеб.(50300) (2)'!N219+'Касс.пл.Внеб.(50320)'!N219</f>
        <v>0</v>
      </c>
      <c r="O219" s="251">
        <f>'Касс.пл.Внеб.(50300) (2)'!O219+'Касс.пл.Внеб.(50320)'!O219</f>
        <v>0</v>
      </c>
      <c r="P219" s="251">
        <f>'Касс.пл.Внеб.(50300) (2)'!P219+'Касс.пл.Внеб.(50320)'!P219</f>
        <v>0</v>
      </c>
      <c r="Q219" s="251">
        <f>'Касс.пл.Внеб.(50300) (2)'!Q219+'Касс.пл.Внеб.(50320)'!Q219</f>
        <v>0</v>
      </c>
      <c r="R219" s="251">
        <f>'Касс.пл.Внеб.(50300) (2)'!R219+'Касс.пл.Внеб.(50320)'!R219</f>
        <v>0</v>
      </c>
      <c r="S219" s="251">
        <f>'Касс.пл.Внеб.(50300) (2)'!S219+'Касс.пл.Внеб.(50320)'!S219</f>
        <v>0</v>
      </c>
    </row>
    <row r="220" spans="2:19" ht="25.5" x14ac:dyDescent="0.2">
      <c r="B220" s="255" t="s">
        <v>100</v>
      </c>
      <c r="C220" s="321"/>
      <c r="D220" s="417"/>
      <c r="E220" s="227" t="s">
        <v>58</v>
      </c>
      <c r="F220" s="227" t="s">
        <v>58</v>
      </c>
      <c r="G220" s="241">
        <f>H220+I220+J220+K220+L220+M220+N220+O220+P220+Q220+R220+S220</f>
        <v>0</v>
      </c>
      <c r="H220" s="251">
        <f>'Касс.пл.Внеб.(50300) (2)'!H220+'Касс.пл.Внеб.(50320)'!H220</f>
        <v>0</v>
      </c>
      <c r="I220" s="251">
        <f>'Касс.пл.Внеб.(50300) (2)'!I220+'Касс.пл.Внеб.(50320)'!I220</f>
        <v>0</v>
      </c>
      <c r="J220" s="251">
        <f>'Касс.пл.Внеб.(50300) (2)'!J220+'Касс.пл.Внеб.(50320)'!J220</f>
        <v>0</v>
      </c>
      <c r="K220" s="251">
        <f>'Касс.пл.Внеб.(50300) (2)'!K220+'Касс.пл.Внеб.(50320)'!K220</f>
        <v>0</v>
      </c>
      <c r="L220" s="251">
        <f>'Касс.пл.Внеб.(50300) (2)'!L220+'Касс.пл.Внеб.(50320)'!L220</f>
        <v>0</v>
      </c>
      <c r="M220" s="251">
        <f>'Касс.пл.Внеб.(50300) (2)'!M220+'Касс.пл.Внеб.(50320)'!M220</f>
        <v>0</v>
      </c>
      <c r="N220" s="251">
        <f>'Касс.пл.Внеб.(50300) (2)'!N220+'Касс.пл.Внеб.(50320)'!N220</f>
        <v>0</v>
      </c>
      <c r="O220" s="251">
        <f>'Касс.пл.Внеб.(50300) (2)'!O220+'Касс.пл.Внеб.(50320)'!O220</f>
        <v>0</v>
      </c>
      <c r="P220" s="251">
        <f>'Касс.пл.Внеб.(50300) (2)'!P220+'Касс.пл.Внеб.(50320)'!P220</f>
        <v>0</v>
      </c>
      <c r="Q220" s="251">
        <f>'Касс.пл.Внеб.(50300) (2)'!Q220+'Касс.пл.Внеб.(50320)'!Q220</f>
        <v>0</v>
      </c>
      <c r="R220" s="251">
        <f>'Касс.пл.Внеб.(50300) (2)'!R220+'Касс.пл.Внеб.(50320)'!R220</f>
        <v>0</v>
      </c>
      <c r="S220" s="251">
        <f>'Касс.пл.Внеб.(50300) (2)'!S220+'Касс.пл.Внеб.(50320)'!S220</f>
        <v>0</v>
      </c>
    </row>
    <row r="221" spans="2:19" ht="45" x14ac:dyDescent="0.2">
      <c r="B221" s="236" t="s">
        <v>101</v>
      </c>
      <c r="C221" s="68" t="s">
        <v>58</v>
      </c>
      <c r="D221" s="227" t="s">
        <v>58</v>
      </c>
      <c r="E221" s="227" t="s">
        <v>58</v>
      </c>
      <c r="F221" s="227" t="s">
        <v>58</v>
      </c>
      <c r="G221" s="241">
        <f>H221+I221+J221+K221+L221+M221+N221+O221+P221+Q221+R221+S221</f>
        <v>0</v>
      </c>
      <c r="H221" s="251">
        <f>'Касс.пл.Внеб.(50300) (2)'!H221+'Касс.пл.Внеб.(50320)'!H221</f>
        <v>0</v>
      </c>
      <c r="I221" s="251">
        <f>'Касс.пл.Внеб.(50300) (2)'!I221+'Касс.пл.Внеб.(50320)'!I221</f>
        <v>0</v>
      </c>
      <c r="J221" s="251">
        <f>'Касс.пл.Внеб.(50300) (2)'!J221+'Касс.пл.Внеб.(50320)'!J221</f>
        <v>0</v>
      </c>
      <c r="K221" s="251">
        <f>'Касс.пл.Внеб.(50300) (2)'!K221+'Касс.пл.Внеб.(50320)'!K221</f>
        <v>0</v>
      </c>
      <c r="L221" s="251">
        <f>'Касс.пл.Внеб.(50300) (2)'!L221+'Касс.пл.Внеб.(50320)'!L221</f>
        <v>0</v>
      </c>
      <c r="M221" s="251">
        <f>'Касс.пл.Внеб.(50300) (2)'!M221+'Касс.пл.Внеб.(50320)'!M221</f>
        <v>0</v>
      </c>
      <c r="N221" s="251">
        <f>'Касс.пл.Внеб.(50300) (2)'!N221+'Касс.пл.Внеб.(50320)'!N221</f>
        <v>0</v>
      </c>
      <c r="O221" s="251">
        <f>'Касс.пл.Внеб.(50300) (2)'!O221+'Касс.пл.Внеб.(50320)'!O221</f>
        <v>0</v>
      </c>
      <c r="P221" s="251">
        <f>'Касс.пл.Внеб.(50300) (2)'!P221+'Касс.пл.Внеб.(50320)'!P221</f>
        <v>0</v>
      </c>
      <c r="Q221" s="251">
        <f>'Касс.пл.Внеб.(50300) (2)'!Q221+'Касс.пл.Внеб.(50320)'!Q221</f>
        <v>0</v>
      </c>
      <c r="R221" s="251">
        <f>'Касс.пл.Внеб.(50300) (2)'!R221+'Касс.пл.Внеб.(50320)'!R221</f>
        <v>0</v>
      </c>
      <c r="S221" s="251">
        <f>'Касс.пл.Внеб.(50300) (2)'!S221+'Касс.пл.Внеб.(50320)'!S221</f>
        <v>0</v>
      </c>
    </row>
  </sheetData>
  <sheetProtection algorithmName="SHA-512" hashValue="qzEveGdHH6ZAl/NH+ESBRarhzd1N8yZBCLtQJWPVql5VEdTftlTHCOoNoV2a5pEBjUHNcBa6od+eJy/7Jb4oWw==" saltValue="eutFcnHxLnAHWro/hIFmPA==" spinCount="100000" sheet="1" objects="1" scenarios="1"/>
  <customSheetViews>
    <customSheetView guid="{FC81ACF6-41EA-474E-9271-A039BE964AC6}" scale="60" showPageBreaks="1" printArea="1" view="pageBreakPreview" topLeftCell="A193">
      <selection activeCell="G17" sqref="G17:G18"/>
      <rowBreaks count="1" manualBreakCount="1">
        <brk id="133" min="1" max="18" man="1"/>
      </rowBreaks>
      <pageMargins left="1.1812499999999999" right="0.196527777777778" top="0.15763888888888899" bottom="0.15763888888888899" header="0.51180555555555496" footer="0.15763888888888899"/>
      <printOptions horizontalCentered="1"/>
      <pageSetup paperSize="9" scale="44" firstPageNumber="0" orientation="landscape" verticalDpi="300" r:id="rId1"/>
      <headerFooter>
        <oddFooter>&amp;C&amp;P</oddFooter>
      </headerFooter>
    </customSheetView>
    <customSheetView guid="{5471717A-CEAE-4129-AD80-B9750FD3D24E}" scale="60" showPageBreaks="1" printArea="1" view="pageBreakPreview">
      <selection activeCell="G190" sqref="G190"/>
      <rowBreaks count="1" manualBreakCount="1">
        <brk id="133" min="1" max="18" man="1"/>
      </rowBreaks>
      <pageMargins left="1.1812499999999999" right="0.196527777777778" top="0.15763888888888899" bottom="0.15763888888888899" header="0.51180555555555496" footer="0.15763888888888899"/>
      <printOptions horizontalCentered="1"/>
      <pageSetup paperSize="9" scale="44" firstPageNumber="0" orientation="landscape" verticalDpi="300" r:id="rId2"/>
      <headerFooter>
        <oddFooter>&amp;C&amp;P</oddFooter>
      </headerFooter>
    </customSheetView>
  </customSheetViews>
  <mergeCells count="88">
    <mergeCell ref="R1:S1"/>
    <mergeCell ref="M2:S2"/>
    <mergeCell ref="P4:S4"/>
    <mergeCell ref="P5:S5"/>
    <mergeCell ref="Q6:R6"/>
    <mergeCell ref="P7:S7"/>
    <mergeCell ref="M8:S8"/>
    <mergeCell ref="Q9:S9"/>
    <mergeCell ref="B11:S11"/>
    <mergeCell ref="B12:S12"/>
    <mergeCell ref="B13:S13"/>
    <mergeCell ref="B14:S14"/>
    <mergeCell ref="B15:S15"/>
    <mergeCell ref="B17:B18"/>
    <mergeCell ref="C17:C18"/>
    <mergeCell ref="D17:D18"/>
    <mergeCell ref="E17:E18"/>
    <mergeCell ref="F17:F18"/>
    <mergeCell ref="G17:G18"/>
    <mergeCell ref="H17:S17"/>
    <mergeCell ref="B24:B29"/>
    <mergeCell ref="C24:C29"/>
    <mergeCell ref="D24:D29"/>
    <mergeCell ref="B30:B35"/>
    <mergeCell ref="C30:C35"/>
    <mergeCell ref="D30:D35"/>
    <mergeCell ref="B36:B41"/>
    <mergeCell ref="C36:C41"/>
    <mergeCell ref="D36:D41"/>
    <mergeCell ref="B46:B51"/>
    <mergeCell ref="C46:C51"/>
    <mergeCell ref="D46:D51"/>
    <mergeCell ref="B54:B71"/>
    <mergeCell ref="C54:C71"/>
    <mergeCell ref="D54:D59"/>
    <mergeCell ref="D60:D65"/>
    <mergeCell ref="D66:D71"/>
    <mergeCell ref="B72:B77"/>
    <mergeCell ref="C72:C77"/>
    <mergeCell ref="D72:D77"/>
    <mergeCell ref="B78:B83"/>
    <mergeCell ref="C78:C83"/>
    <mergeCell ref="D78:D83"/>
    <mergeCell ref="B86:B97"/>
    <mergeCell ref="C86:C97"/>
    <mergeCell ref="D86:D91"/>
    <mergeCell ref="D92:D97"/>
    <mergeCell ref="C99:C101"/>
    <mergeCell ref="D99:D101"/>
    <mergeCell ref="B104:B109"/>
    <mergeCell ref="C104:C109"/>
    <mergeCell ref="D104:D109"/>
    <mergeCell ref="B112:B117"/>
    <mergeCell ref="C112:C117"/>
    <mergeCell ref="D112:D117"/>
    <mergeCell ref="B120:B125"/>
    <mergeCell ref="C120:C125"/>
    <mergeCell ref="D120:D125"/>
    <mergeCell ref="B128:B133"/>
    <mergeCell ref="C128:C133"/>
    <mergeCell ref="D128:D133"/>
    <mergeCell ref="B134:B139"/>
    <mergeCell ref="C134:C139"/>
    <mergeCell ref="D134:D139"/>
    <mergeCell ref="B142:B189"/>
    <mergeCell ref="C142:C189"/>
    <mergeCell ref="D142:D147"/>
    <mergeCell ref="D148:D153"/>
    <mergeCell ref="D154:D159"/>
    <mergeCell ref="D160:D165"/>
    <mergeCell ref="D166:D171"/>
    <mergeCell ref="D172:D177"/>
    <mergeCell ref="D178:D183"/>
    <mergeCell ref="D184:D189"/>
    <mergeCell ref="B192:B197"/>
    <mergeCell ref="C192:C197"/>
    <mergeCell ref="D192:D197"/>
    <mergeCell ref="B198:B203"/>
    <mergeCell ref="C198:C203"/>
    <mergeCell ref="D198:D203"/>
    <mergeCell ref="C217:C220"/>
    <mergeCell ref="D217:D220"/>
    <mergeCell ref="B204:B209"/>
    <mergeCell ref="C204:C209"/>
    <mergeCell ref="D204:D209"/>
    <mergeCell ref="B210:B215"/>
    <mergeCell ref="C210:C215"/>
    <mergeCell ref="D210:D215"/>
  </mergeCells>
  <printOptions horizontalCentered="1"/>
  <pageMargins left="1.1812499999999999" right="0.196527777777778" top="0.15763888888888899" bottom="0.15763888888888899" header="0.51180555555555496" footer="0.15763888888888899"/>
  <pageSetup paperSize="9" scale="44" firstPageNumber="0" orientation="landscape" verticalDpi="300" r:id="rId3"/>
  <headerFooter>
    <oddFooter>&amp;C&amp;P</oddFooter>
  </headerFooter>
  <rowBreaks count="1" manualBreakCount="1">
    <brk id="133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AJ221"/>
  <sheetViews>
    <sheetView tabSelected="1" view="pageBreakPreview" topLeftCell="F88" zoomScaleNormal="71" zoomScaleSheetLayoutView="100" workbookViewId="0">
      <selection activeCell="Q20" sqref="Q20:S20"/>
    </sheetView>
  </sheetViews>
  <sheetFormatPr defaultColWidth="16.28515625" defaultRowHeight="12.75" x14ac:dyDescent="0.2"/>
  <cols>
    <col min="8" max="8" width="24" bestFit="1" customWidth="1"/>
  </cols>
  <sheetData>
    <row r="1" spans="2:36" x14ac:dyDescent="0.2">
      <c r="H1" s="7"/>
      <c r="I1" s="7"/>
      <c r="J1" s="7"/>
      <c r="K1" s="7"/>
      <c r="L1" s="7"/>
      <c r="M1" s="208"/>
      <c r="N1" s="208"/>
      <c r="O1" s="208"/>
      <c r="P1" s="208"/>
      <c r="Q1" s="208"/>
      <c r="R1" s="448" t="str">
        <f>'Касс. план (50400)'!Q1</f>
        <v>к протоколу №15 от  29.12.2018г.</v>
      </c>
      <c r="S1" s="448"/>
    </row>
    <row r="2" spans="2:36" ht="12.75" customHeight="1" x14ac:dyDescent="0.2">
      <c r="H2" s="7"/>
      <c r="I2" s="7"/>
      <c r="J2" s="7"/>
      <c r="K2" s="7"/>
      <c r="L2" s="7"/>
      <c r="M2" s="433"/>
      <c r="N2" s="433"/>
      <c r="O2" s="433"/>
      <c r="P2" s="433"/>
      <c r="Q2" s="433"/>
      <c r="R2" s="433"/>
      <c r="S2" s="433"/>
    </row>
    <row r="3" spans="2:36" x14ac:dyDescent="0.2">
      <c r="H3" s="7"/>
      <c r="I3" s="7"/>
      <c r="J3" s="7"/>
      <c r="K3" s="7"/>
      <c r="L3" s="7"/>
      <c r="M3" s="208"/>
      <c r="N3" s="208"/>
      <c r="O3" s="208"/>
      <c r="P3" s="208"/>
      <c r="Q3" s="208"/>
      <c r="R3" s="208"/>
      <c r="S3" s="210"/>
    </row>
    <row r="4" spans="2:36" ht="13.15" customHeight="1" x14ac:dyDescent="0.2">
      <c r="H4" s="7"/>
      <c r="I4" s="7"/>
      <c r="J4" s="7"/>
      <c r="K4" s="7"/>
      <c r="L4" s="7"/>
      <c r="M4" s="211"/>
      <c r="N4" s="211"/>
      <c r="O4" s="211"/>
      <c r="P4" s="434" t="s">
        <v>244</v>
      </c>
      <c r="Q4" s="434"/>
      <c r="R4" s="434"/>
      <c r="S4" s="434"/>
    </row>
    <row r="5" spans="2:36" ht="24.75" customHeight="1" x14ac:dyDescent="0.2">
      <c r="H5" s="7"/>
      <c r="I5" s="7"/>
      <c r="J5" s="7"/>
      <c r="K5" s="7"/>
      <c r="L5" s="7"/>
      <c r="M5" s="214"/>
      <c r="N5" s="214"/>
      <c r="O5" s="214"/>
      <c r="P5" s="447" t="str">
        <f>'Касс. план (50400)'!P5</f>
        <v>Директор</v>
      </c>
      <c r="Q5" s="447"/>
      <c r="R5" s="447"/>
      <c r="S5" s="447"/>
    </row>
    <row r="6" spans="2:36" ht="11.45" customHeight="1" x14ac:dyDescent="0.2">
      <c r="H6" s="7"/>
      <c r="I6" s="7"/>
      <c r="J6" s="7"/>
      <c r="K6" s="7"/>
      <c r="L6" s="7"/>
      <c r="M6" s="208"/>
      <c r="N6" s="208"/>
      <c r="O6" s="208"/>
      <c r="P6" s="208"/>
      <c r="Q6" s="436" t="s">
        <v>245</v>
      </c>
      <c r="R6" s="436"/>
      <c r="S6" s="213"/>
    </row>
    <row r="7" spans="2:36" ht="15.6" customHeight="1" x14ac:dyDescent="0.2">
      <c r="H7" s="7"/>
      <c r="I7" s="7"/>
      <c r="J7" s="7"/>
      <c r="K7" s="7"/>
      <c r="L7" s="7"/>
      <c r="M7" s="213"/>
      <c r="N7" s="213"/>
      <c r="O7" s="213"/>
      <c r="P7" s="444" t="str">
        <f>'Касс. план (50400)'!P7</f>
        <v xml:space="preserve">                                 Т.А. Левина                                     </v>
      </c>
      <c r="Q7" s="444"/>
      <c r="R7" s="444"/>
      <c r="S7" s="444"/>
    </row>
    <row r="8" spans="2:36" ht="10.9" customHeight="1" x14ac:dyDescent="0.2">
      <c r="H8" s="7"/>
      <c r="I8" s="7"/>
      <c r="J8" s="7"/>
      <c r="K8" s="7"/>
      <c r="L8" s="7"/>
      <c r="M8" s="429" t="s">
        <v>247</v>
      </c>
      <c r="N8" s="429"/>
      <c r="O8" s="429"/>
      <c r="P8" s="429"/>
      <c r="Q8" s="429"/>
      <c r="R8" s="429"/>
      <c r="S8" s="429"/>
    </row>
    <row r="9" spans="2:36" x14ac:dyDescent="0.2">
      <c r="H9" s="7"/>
      <c r="I9" s="7"/>
      <c r="J9" s="7"/>
      <c r="K9" s="7"/>
      <c r="L9" s="7"/>
      <c r="N9" s="217"/>
      <c r="O9" s="217"/>
      <c r="P9" s="217"/>
      <c r="Q9" s="445" t="str">
        <f>'Касс. план (50400)'!Q9</f>
        <v>"29" декабря 2018  года</v>
      </c>
      <c r="R9" s="445"/>
      <c r="S9" s="445"/>
    </row>
    <row r="11" spans="2:36" ht="17.850000000000001" customHeight="1" x14ac:dyDescent="0.2">
      <c r="B11" s="442" t="s">
        <v>248</v>
      </c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</row>
    <row r="12" spans="2:36" ht="13.9" customHeight="1" x14ac:dyDescent="0.2">
      <c r="B12" s="443" t="s">
        <v>35</v>
      </c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</row>
    <row r="13" spans="2:36" ht="14.1" customHeight="1" x14ac:dyDescent="0.2">
      <c r="B13" s="440" t="s">
        <v>250</v>
      </c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</row>
    <row r="14" spans="2:36" ht="12.75" customHeight="1" x14ac:dyDescent="0.2">
      <c r="B14" s="297" t="str">
        <f>'Касс. план (50400)'!B14:S14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5"/>
      <c r="AG14" s="5"/>
      <c r="AH14" s="5"/>
      <c r="AI14" s="5"/>
      <c r="AJ14" s="5"/>
    </row>
    <row r="15" spans="2:36" ht="14.1" customHeight="1" x14ac:dyDescent="0.2">
      <c r="B15" s="440" t="s">
        <v>251</v>
      </c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2:36" x14ac:dyDescent="0.2"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2:25" ht="12.75" customHeight="1" x14ac:dyDescent="0.2">
      <c r="B17" s="424" t="s">
        <v>27</v>
      </c>
      <c r="C17" s="425" t="s">
        <v>28</v>
      </c>
      <c r="D17" s="425" t="s">
        <v>252</v>
      </c>
      <c r="E17" s="425" t="s">
        <v>159</v>
      </c>
      <c r="F17" s="425" t="s">
        <v>160</v>
      </c>
      <c r="G17" s="427" t="str">
        <f>'Касс. план (50400)'!G17</f>
        <v>Всего на 2019 год</v>
      </c>
      <c r="H17" s="425" t="s">
        <v>278</v>
      </c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2:25" ht="18" customHeight="1" x14ac:dyDescent="0.2">
      <c r="B18" s="424"/>
      <c r="C18" s="425"/>
      <c r="D18" s="425"/>
      <c r="E18" s="425"/>
      <c r="F18" s="425"/>
      <c r="G18" s="427"/>
      <c r="H18" s="239" t="s">
        <v>279</v>
      </c>
      <c r="I18" s="239" t="s">
        <v>280</v>
      </c>
      <c r="J18" s="239" t="s">
        <v>257</v>
      </c>
      <c r="K18" s="239" t="s">
        <v>258</v>
      </c>
      <c r="L18" s="239" t="s">
        <v>259</v>
      </c>
      <c r="M18" s="239" t="s">
        <v>260</v>
      </c>
      <c r="N18" s="239" t="s">
        <v>261</v>
      </c>
      <c r="O18" s="239" t="s">
        <v>262</v>
      </c>
      <c r="P18" s="239" t="s">
        <v>263</v>
      </c>
      <c r="Q18" s="239" t="s">
        <v>264</v>
      </c>
      <c r="R18" s="239" t="s">
        <v>265</v>
      </c>
      <c r="S18" s="239" t="s">
        <v>266</v>
      </c>
    </row>
    <row r="19" spans="2:25" ht="18" customHeight="1" x14ac:dyDescent="0.2">
      <c r="B19" s="240" t="s">
        <v>48</v>
      </c>
      <c r="C19" s="256"/>
      <c r="D19" s="256"/>
      <c r="E19" s="256"/>
      <c r="F19" s="256"/>
      <c r="G19" s="244">
        <f>H19+I19+J19+K19+L19+M19+N19+O19+P19+Q19+R19+S19</f>
        <v>0</v>
      </c>
      <c r="H19" s="242">
        <f>'Остаток Внеб.(50300)'!H19</f>
        <v>0</v>
      </c>
      <c r="I19" s="242">
        <f>'Остаток Внеб.(50300)'!I19</f>
        <v>0</v>
      </c>
      <c r="J19" s="242">
        <f>'Остаток Внеб.(50300)'!J19</f>
        <v>0</v>
      </c>
      <c r="K19" s="242">
        <f>'Остаток Внеб.(50300)'!K19</f>
        <v>0</v>
      </c>
      <c r="L19" s="242">
        <f>'Остаток Внеб.(50300)'!L19</f>
        <v>0</v>
      </c>
      <c r="M19" s="242">
        <f>'Остаток Внеб.(50300)'!M19</f>
        <v>0</v>
      </c>
      <c r="N19" s="242">
        <f>'Остаток Внеб.(50300)'!N19</f>
        <v>0</v>
      </c>
      <c r="O19" s="242">
        <f>'Остаток Внеб.(50300)'!O19</f>
        <v>0</v>
      </c>
      <c r="P19" s="242">
        <f>'Остаток Внеб.(50300)'!P19</f>
        <v>0</v>
      </c>
      <c r="Q19" s="242">
        <f>'Остаток Внеб.(50300)'!Q19</f>
        <v>0</v>
      </c>
      <c r="R19" s="242">
        <f>'Остаток Внеб.(50300)'!R19</f>
        <v>0</v>
      </c>
      <c r="S19" s="242">
        <f>'Остаток Внеб.(50300)'!S19</f>
        <v>0</v>
      </c>
    </row>
    <row r="20" spans="2:25" ht="18" customHeight="1" x14ac:dyDescent="0.2">
      <c r="B20" s="243" t="s">
        <v>267</v>
      </c>
      <c r="C20" s="223" t="s">
        <v>58</v>
      </c>
      <c r="D20" s="224" t="s">
        <v>58</v>
      </c>
      <c r="E20" s="224" t="s">
        <v>58</v>
      </c>
      <c r="F20" s="224" t="s">
        <v>58</v>
      </c>
      <c r="G20" s="241">
        <f>H20+I20+J20+K20+L20+M20+N20+O20+P20+Q20+R20+S20</f>
        <v>3800000</v>
      </c>
      <c r="H20" s="244">
        <f t="shared" ref="H20:S20" si="0">H21-H19</f>
        <v>241860</v>
      </c>
      <c r="I20" s="244">
        <f t="shared" si="0"/>
        <v>291860</v>
      </c>
      <c r="J20" s="244">
        <f t="shared" si="0"/>
        <v>345930</v>
      </c>
      <c r="K20" s="244">
        <f t="shared" si="0"/>
        <v>343000</v>
      </c>
      <c r="L20" s="244">
        <f t="shared" si="0"/>
        <v>281940</v>
      </c>
      <c r="M20" s="244">
        <f t="shared" si="0"/>
        <v>314550</v>
      </c>
      <c r="N20" s="244">
        <f t="shared" si="0"/>
        <v>415850</v>
      </c>
      <c r="O20" s="244">
        <f t="shared" si="0"/>
        <v>317360</v>
      </c>
      <c r="P20" s="244">
        <f t="shared" si="0"/>
        <v>315850</v>
      </c>
      <c r="Q20" s="244">
        <f t="shared" si="0"/>
        <v>335250</v>
      </c>
      <c r="R20" s="244">
        <f t="shared" si="0"/>
        <v>258650</v>
      </c>
      <c r="S20" s="244">
        <f t="shared" si="0"/>
        <v>337900</v>
      </c>
    </row>
    <row r="21" spans="2:25" ht="11.25" customHeight="1" x14ac:dyDescent="0.2">
      <c r="B21" s="243" t="s">
        <v>56</v>
      </c>
      <c r="C21" s="223" t="s">
        <v>58</v>
      </c>
      <c r="D21" s="224" t="s">
        <v>58</v>
      </c>
      <c r="E21" s="224" t="s">
        <v>58</v>
      </c>
      <c r="F21" s="224" t="s">
        <v>58</v>
      </c>
      <c r="G21" s="241">
        <f>H21+I21+J21+K21+L21+M21+N21+O21+P21+Q21+R21+S21</f>
        <v>3800000</v>
      </c>
      <c r="H21" s="241">
        <f t="shared" ref="H21:S21" si="1">H23+H44+H190+H126+H118+H140</f>
        <v>241860</v>
      </c>
      <c r="I21" s="241">
        <f t="shared" si="1"/>
        <v>291860</v>
      </c>
      <c r="J21" s="241">
        <f t="shared" si="1"/>
        <v>345930</v>
      </c>
      <c r="K21" s="241">
        <f t="shared" si="1"/>
        <v>343000</v>
      </c>
      <c r="L21" s="241">
        <f t="shared" si="1"/>
        <v>281940</v>
      </c>
      <c r="M21" s="241">
        <f t="shared" si="1"/>
        <v>314550</v>
      </c>
      <c r="N21" s="241">
        <f t="shared" si="1"/>
        <v>415850</v>
      </c>
      <c r="O21" s="241">
        <f t="shared" si="1"/>
        <v>317360</v>
      </c>
      <c r="P21" s="241">
        <f t="shared" si="1"/>
        <v>315850</v>
      </c>
      <c r="Q21" s="241">
        <f t="shared" si="1"/>
        <v>335250</v>
      </c>
      <c r="R21" s="241">
        <f t="shared" si="1"/>
        <v>258650</v>
      </c>
      <c r="S21" s="241">
        <f t="shared" si="1"/>
        <v>337900</v>
      </c>
    </row>
    <row r="22" spans="2:25" x14ac:dyDescent="0.2">
      <c r="B22" s="62" t="s">
        <v>19</v>
      </c>
      <c r="C22" s="68" t="s">
        <v>58</v>
      </c>
      <c r="D22" s="227" t="s">
        <v>58</v>
      </c>
      <c r="E22" s="227" t="s">
        <v>58</v>
      </c>
      <c r="F22" s="227" t="s">
        <v>58</v>
      </c>
      <c r="G22" s="245" t="s">
        <v>58</v>
      </c>
      <c r="H22" s="227" t="s">
        <v>58</v>
      </c>
      <c r="I22" s="227" t="s">
        <v>58</v>
      </c>
      <c r="J22" s="227" t="s">
        <v>58</v>
      </c>
      <c r="K22" s="68" t="s">
        <v>58</v>
      </c>
      <c r="L22" s="227" t="s">
        <v>58</v>
      </c>
      <c r="M22" s="227" t="s">
        <v>58</v>
      </c>
      <c r="N22" s="227" t="s">
        <v>58</v>
      </c>
      <c r="O22" s="68" t="s">
        <v>58</v>
      </c>
      <c r="P22" s="227" t="s">
        <v>58</v>
      </c>
      <c r="Q22" s="227" t="s">
        <v>58</v>
      </c>
      <c r="R22" s="227" t="s">
        <v>58</v>
      </c>
      <c r="S22" s="227" t="s">
        <v>58</v>
      </c>
    </row>
    <row r="23" spans="2:25" ht="63.75" x14ac:dyDescent="0.2">
      <c r="B23" s="246" t="s">
        <v>57</v>
      </c>
      <c r="C23" s="71">
        <v>210</v>
      </c>
      <c r="D23" s="224" t="s">
        <v>58</v>
      </c>
      <c r="E23" s="224" t="s">
        <v>58</v>
      </c>
      <c r="F23" s="224" t="s">
        <v>58</v>
      </c>
      <c r="G23" s="241">
        <f t="shared" ref="G23:G44" si="2">H23+I23+J23+K23+L23+M23+N23+O23+P23+Q23+R23+S23</f>
        <v>1973000</v>
      </c>
      <c r="H23" s="247">
        <f t="shared" ref="H23:S23" si="3">H24+H30+H36</f>
        <v>105160</v>
      </c>
      <c r="I23" s="247">
        <f t="shared" si="3"/>
        <v>105160</v>
      </c>
      <c r="J23" s="247">
        <f t="shared" si="3"/>
        <v>158240</v>
      </c>
      <c r="K23" s="247">
        <f t="shared" si="3"/>
        <v>197300</v>
      </c>
      <c r="L23" s="247">
        <f t="shared" si="3"/>
        <v>158240</v>
      </c>
      <c r="M23" s="247">
        <f t="shared" si="3"/>
        <v>164750</v>
      </c>
      <c r="N23" s="247">
        <f t="shared" si="3"/>
        <v>197300</v>
      </c>
      <c r="O23" s="247">
        <f t="shared" si="3"/>
        <v>165250</v>
      </c>
      <c r="P23" s="247">
        <f t="shared" si="3"/>
        <v>165250</v>
      </c>
      <c r="Q23" s="247">
        <f t="shared" si="3"/>
        <v>196300</v>
      </c>
      <c r="R23" s="247">
        <f t="shared" si="3"/>
        <v>163750</v>
      </c>
      <c r="S23" s="247">
        <f t="shared" si="3"/>
        <v>196300</v>
      </c>
    </row>
    <row r="24" spans="2:25" ht="12.75" customHeight="1" x14ac:dyDescent="0.2">
      <c r="B24" s="438" t="s">
        <v>59</v>
      </c>
      <c r="C24" s="425">
        <v>211</v>
      </c>
      <c r="D24" s="439">
        <v>111</v>
      </c>
      <c r="E24" s="249" t="s">
        <v>58</v>
      </c>
      <c r="F24" s="249" t="s">
        <v>58</v>
      </c>
      <c r="G24" s="241">
        <f t="shared" si="2"/>
        <v>1500000</v>
      </c>
      <c r="H24" s="241">
        <f t="shared" ref="H24:S24" si="4">H25+H26+H27+H28+H29</f>
        <v>80000</v>
      </c>
      <c r="I24" s="241">
        <f t="shared" si="4"/>
        <v>80000</v>
      </c>
      <c r="J24" s="241">
        <f t="shared" si="4"/>
        <v>120000</v>
      </c>
      <c r="K24" s="241">
        <f t="shared" si="4"/>
        <v>150000</v>
      </c>
      <c r="L24" s="241">
        <f t="shared" si="4"/>
        <v>120000</v>
      </c>
      <c r="M24" s="241">
        <f t="shared" si="4"/>
        <v>125000</v>
      </c>
      <c r="N24" s="241">
        <f t="shared" si="4"/>
        <v>150000</v>
      </c>
      <c r="O24" s="241">
        <f t="shared" si="4"/>
        <v>125000</v>
      </c>
      <c r="P24" s="241">
        <f t="shared" si="4"/>
        <v>125000</v>
      </c>
      <c r="Q24" s="241">
        <f t="shared" si="4"/>
        <v>150000</v>
      </c>
      <c r="R24" s="241">
        <f t="shared" si="4"/>
        <v>125000</v>
      </c>
      <c r="S24" s="241">
        <f t="shared" si="4"/>
        <v>150000</v>
      </c>
    </row>
    <row r="25" spans="2:25" x14ac:dyDescent="0.2">
      <c r="B25" s="438"/>
      <c r="C25" s="425"/>
      <c r="D25" s="439"/>
      <c r="E25" s="250" t="s">
        <v>60</v>
      </c>
      <c r="F25" s="250" t="s">
        <v>61</v>
      </c>
      <c r="G25" s="241">
        <f t="shared" si="2"/>
        <v>0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</row>
    <row r="26" spans="2:25" x14ac:dyDescent="0.2">
      <c r="B26" s="438"/>
      <c r="C26" s="425"/>
      <c r="D26" s="439"/>
      <c r="E26" s="250" t="s">
        <v>62</v>
      </c>
      <c r="F26" s="250" t="s">
        <v>62</v>
      </c>
      <c r="G26" s="241">
        <f t="shared" si="2"/>
        <v>0</v>
      </c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</row>
    <row r="27" spans="2:25" x14ac:dyDescent="0.2">
      <c r="B27" s="438"/>
      <c r="C27" s="425"/>
      <c r="D27" s="439"/>
      <c r="E27" s="250" t="s">
        <v>63</v>
      </c>
      <c r="F27" s="250" t="s">
        <v>61</v>
      </c>
      <c r="G27" s="241">
        <f t="shared" si="2"/>
        <v>0</v>
      </c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</row>
    <row r="28" spans="2:25" x14ac:dyDescent="0.2">
      <c r="B28" s="438"/>
      <c r="C28" s="425"/>
      <c r="D28" s="439"/>
      <c r="E28" s="250" t="s">
        <v>64</v>
      </c>
      <c r="F28" s="250" t="s">
        <v>65</v>
      </c>
      <c r="G28" s="241">
        <f t="shared" si="2"/>
        <v>1500000</v>
      </c>
      <c r="H28" s="251">
        <v>80000</v>
      </c>
      <c r="I28" s="251">
        <v>80000</v>
      </c>
      <c r="J28" s="251">
        <v>120000</v>
      </c>
      <c r="K28" s="251">
        <v>150000</v>
      </c>
      <c r="L28" s="251">
        <v>120000</v>
      </c>
      <c r="M28" s="251">
        <v>125000</v>
      </c>
      <c r="N28" s="251">
        <v>150000</v>
      </c>
      <c r="O28" s="251">
        <v>125000</v>
      </c>
      <c r="P28" s="251">
        <v>125000</v>
      </c>
      <c r="Q28" s="251">
        <v>150000</v>
      </c>
      <c r="R28" s="251">
        <v>125000</v>
      </c>
      <c r="S28" s="251">
        <v>150000</v>
      </c>
    </row>
    <row r="29" spans="2:25" ht="15" customHeight="1" x14ac:dyDescent="0.2">
      <c r="B29" s="438"/>
      <c r="C29" s="425"/>
      <c r="D29" s="439"/>
      <c r="E29" s="227" t="s">
        <v>64</v>
      </c>
      <c r="F29" s="227" t="s">
        <v>66</v>
      </c>
      <c r="G29" s="241">
        <f t="shared" si="2"/>
        <v>0</v>
      </c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Y29" t="s">
        <v>281</v>
      </c>
    </row>
    <row r="30" spans="2:25" ht="11.25" customHeight="1" x14ac:dyDescent="0.2">
      <c r="B30" s="438" t="s">
        <v>67</v>
      </c>
      <c r="C30" s="321" t="s">
        <v>68</v>
      </c>
      <c r="D30" s="417" t="s">
        <v>69</v>
      </c>
      <c r="E30" s="249" t="s">
        <v>58</v>
      </c>
      <c r="F30" s="249" t="s">
        <v>58</v>
      </c>
      <c r="G30" s="241">
        <f t="shared" si="2"/>
        <v>20000</v>
      </c>
      <c r="H30" s="241">
        <f t="shared" ref="H30:S30" si="5">H31+H32+H33+H34+H35</f>
        <v>1000</v>
      </c>
      <c r="I30" s="241">
        <f t="shared" si="5"/>
        <v>1000</v>
      </c>
      <c r="J30" s="241">
        <f t="shared" si="5"/>
        <v>2000</v>
      </c>
      <c r="K30" s="241">
        <f t="shared" si="5"/>
        <v>2000</v>
      </c>
      <c r="L30" s="241">
        <f t="shared" si="5"/>
        <v>2000</v>
      </c>
      <c r="M30" s="241">
        <f t="shared" si="5"/>
        <v>2000</v>
      </c>
      <c r="N30" s="241">
        <f t="shared" si="5"/>
        <v>2000</v>
      </c>
      <c r="O30" s="241">
        <f t="shared" si="5"/>
        <v>2500</v>
      </c>
      <c r="P30" s="241">
        <f t="shared" si="5"/>
        <v>2500</v>
      </c>
      <c r="Q30" s="241">
        <f t="shared" si="5"/>
        <v>1000</v>
      </c>
      <c r="R30" s="241">
        <f t="shared" si="5"/>
        <v>1000</v>
      </c>
      <c r="S30" s="241">
        <f t="shared" si="5"/>
        <v>1000</v>
      </c>
    </row>
    <row r="31" spans="2:25" ht="27.6" customHeight="1" x14ac:dyDescent="0.2">
      <c r="B31" s="438"/>
      <c r="C31" s="321"/>
      <c r="D31" s="417"/>
      <c r="E31" s="250" t="s">
        <v>60</v>
      </c>
      <c r="F31" s="250" t="s">
        <v>61</v>
      </c>
      <c r="G31" s="241">
        <f t="shared" si="2"/>
        <v>0</v>
      </c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</row>
    <row r="32" spans="2:25" ht="21" customHeight="1" x14ac:dyDescent="0.2">
      <c r="B32" s="438"/>
      <c r="C32" s="321"/>
      <c r="D32" s="417"/>
      <c r="E32" s="250" t="s">
        <v>62</v>
      </c>
      <c r="F32" s="250" t="s">
        <v>62</v>
      </c>
      <c r="G32" s="241">
        <f t="shared" si="2"/>
        <v>0</v>
      </c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</row>
    <row r="33" spans="2:19" ht="21" customHeight="1" x14ac:dyDescent="0.2">
      <c r="B33" s="438"/>
      <c r="C33" s="321"/>
      <c r="D33" s="417"/>
      <c r="E33" s="250" t="s">
        <v>63</v>
      </c>
      <c r="F33" s="250" t="s">
        <v>61</v>
      </c>
      <c r="G33" s="241">
        <f t="shared" si="2"/>
        <v>0</v>
      </c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2:19" ht="21" customHeight="1" x14ac:dyDescent="0.2">
      <c r="B34" s="438"/>
      <c r="C34" s="321"/>
      <c r="D34" s="417"/>
      <c r="E34" s="250" t="s">
        <v>64</v>
      </c>
      <c r="F34" s="250" t="s">
        <v>65</v>
      </c>
      <c r="G34" s="241">
        <f t="shared" si="2"/>
        <v>20000</v>
      </c>
      <c r="H34" s="251">
        <v>1000</v>
      </c>
      <c r="I34" s="251">
        <v>1000</v>
      </c>
      <c r="J34" s="251">
        <v>2000</v>
      </c>
      <c r="K34" s="251">
        <v>2000</v>
      </c>
      <c r="L34" s="251">
        <v>2000</v>
      </c>
      <c r="M34" s="251">
        <v>2000</v>
      </c>
      <c r="N34" s="251">
        <v>2000</v>
      </c>
      <c r="O34" s="251">
        <v>2500</v>
      </c>
      <c r="P34" s="251">
        <v>2500</v>
      </c>
      <c r="Q34" s="251">
        <v>1000</v>
      </c>
      <c r="R34" s="251">
        <v>1000</v>
      </c>
      <c r="S34" s="251">
        <v>1000</v>
      </c>
    </row>
    <row r="35" spans="2:19" ht="21" customHeight="1" x14ac:dyDescent="0.2">
      <c r="B35" s="438"/>
      <c r="C35" s="321"/>
      <c r="D35" s="417"/>
      <c r="E35" s="227" t="s">
        <v>64</v>
      </c>
      <c r="F35" s="227" t="s">
        <v>66</v>
      </c>
      <c r="G35" s="241">
        <f t="shared" si="2"/>
        <v>0</v>
      </c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</row>
    <row r="36" spans="2:19" ht="9.75" customHeight="1" x14ac:dyDescent="0.2">
      <c r="B36" s="438" t="s">
        <v>70</v>
      </c>
      <c r="C36" s="320">
        <v>213</v>
      </c>
      <c r="D36" s="419">
        <v>119</v>
      </c>
      <c r="E36" s="249" t="s">
        <v>58</v>
      </c>
      <c r="F36" s="249" t="s">
        <v>58</v>
      </c>
      <c r="G36" s="241">
        <f t="shared" si="2"/>
        <v>453000</v>
      </c>
      <c r="H36" s="241">
        <f t="shared" ref="H36:S36" si="6">H37+H38+H39+H40+H41</f>
        <v>24160</v>
      </c>
      <c r="I36" s="241">
        <f t="shared" si="6"/>
        <v>24160</v>
      </c>
      <c r="J36" s="241">
        <f t="shared" si="6"/>
        <v>36240</v>
      </c>
      <c r="K36" s="241">
        <f t="shared" si="6"/>
        <v>45300</v>
      </c>
      <c r="L36" s="241">
        <f t="shared" si="6"/>
        <v>36240</v>
      </c>
      <c r="M36" s="241">
        <f t="shared" si="6"/>
        <v>37750</v>
      </c>
      <c r="N36" s="241">
        <f t="shared" si="6"/>
        <v>45300</v>
      </c>
      <c r="O36" s="241">
        <f t="shared" si="6"/>
        <v>37750</v>
      </c>
      <c r="P36" s="241">
        <f t="shared" si="6"/>
        <v>37750</v>
      </c>
      <c r="Q36" s="241">
        <f t="shared" si="6"/>
        <v>45300</v>
      </c>
      <c r="R36" s="241">
        <f t="shared" si="6"/>
        <v>37750</v>
      </c>
      <c r="S36" s="241">
        <f t="shared" si="6"/>
        <v>45300</v>
      </c>
    </row>
    <row r="37" spans="2:19" ht="21" customHeight="1" x14ac:dyDescent="0.2">
      <c r="B37" s="438"/>
      <c r="C37" s="320"/>
      <c r="D37" s="419"/>
      <c r="E37" s="250" t="s">
        <v>60</v>
      </c>
      <c r="F37" s="250" t="s">
        <v>61</v>
      </c>
      <c r="G37" s="241">
        <f t="shared" si="2"/>
        <v>0</v>
      </c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</row>
    <row r="38" spans="2:19" ht="21" customHeight="1" x14ac:dyDescent="0.2">
      <c r="B38" s="438"/>
      <c r="C38" s="320"/>
      <c r="D38" s="419"/>
      <c r="E38" s="250" t="s">
        <v>62</v>
      </c>
      <c r="F38" s="250" t="s">
        <v>62</v>
      </c>
      <c r="G38" s="241">
        <f t="shared" si="2"/>
        <v>0</v>
      </c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</row>
    <row r="39" spans="2:19" ht="21" customHeight="1" x14ac:dyDescent="0.2">
      <c r="B39" s="438"/>
      <c r="C39" s="320"/>
      <c r="D39" s="419"/>
      <c r="E39" s="250" t="s">
        <v>63</v>
      </c>
      <c r="F39" s="250" t="s">
        <v>61</v>
      </c>
      <c r="G39" s="241">
        <f t="shared" si="2"/>
        <v>0</v>
      </c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</row>
    <row r="40" spans="2:19" ht="21" customHeight="1" x14ac:dyDescent="0.2">
      <c r="B40" s="438"/>
      <c r="C40" s="320"/>
      <c r="D40" s="419"/>
      <c r="E40" s="250" t="s">
        <v>64</v>
      </c>
      <c r="F40" s="250" t="s">
        <v>65</v>
      </c>
      <c r="G40" s="241">
        <f t="shared" si="2"/>
        <v>453000</v>
      </c>
      <c r="H40" s="251">
        <v>24160</v>
      </c>
      <c r="I40" s="251">
        <v>24160</v>
      </c>
      <c r="J40" s="251">
        <v>36240</v>
      </c>
      <c r="K40" s="251">
        <v>45300</v>
      </c>
      <c r="L40" s="251">
        <v>36240</v>
      </c>
      <c r="M40" s="251">
        <v>37750</v>
      </c>
      <c r="N40" s="251">
        <v>45300</v>
      </c>
      <c r="O40" s="251">
        <v>37750</v>
      </c>
      <c r="P40" s="251">
        <v>37750</v>
      </c>
      <c r="Q40" s="251">
        <v>45300</v>
      </c>
      <c r="R40" s="251">
        <v>37750</v>
      </c>
      <c r="S40" s="251">
        <v>45300</v>
      </c>
    </row>
    <row r="41" spans="2:19" ht="21" customHeight="1" x14ac:dyDescent="0.2">
      <c r="B41" s="438"/>
      <c r="C41" s="320"/>
      <c r="D41" s="419"/>
      <c r="E41" s="227" t="s">
        <v>64</v>
      </c>
      <c r="F41" s="227" t="s">
        <v>66</v>
      </c>
      <c r="G41" s="241">
        <f t="shared" si="2"/>
        <v>0</v>
      </c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</row>
    <row r="42" spans="2:19" ht="27.4" customHeight="1" x14ac:dyDescent="0.2">
      <c r="B42" s="76" t="s">
        <v>71</v>
      </c>
      <c r="C42" s="223" t="s">
        <v>58</v>
      </c>
      <c r="D42" s="224" t="s">
        <v>58</v>
      </c>
      <c r="E42" s="224" t="s">
        <v>58</v>
      </c>
      <c r="F42" s="224" t="s">
        <v>58</v>
      </c>
      <c r="G42" s="241">
        <f t="shared" si="2"/>
        <v>1983000</v>
      </c>
      <c r="H42" s="252">
        <f t="shared" ref="H42:S42" si="7">H23+H140</f>
        <v>109160</v>
      </c>
      <c r="I42" s="252">
        <f t="shared" si="7"/>
        <v>109160</v>
      </c>
      <c r="J42" s="252">
        <f t="shared" si="7"/>
        <v>160240</v>
      </c>
      <c r="K42" s="252">
        <f t="shared" si="7"/>
        <v>197300</v>
      </c>
      <c r="L42" s="252">
        <f t="shared" si="7"/>
        <v>158240</v>
      </c>
      <c r="M42" s="252">
        <f t="shared" si="7"/>
        <v>164750</v>
      </c>
      <c r="N42" s="252">
        <f t="shared" si="7"/>
        <v>197300</v>
      </c>
      <c r="O42" s="252">
        <f t="shared" si="7"/>
        <v>165250</v>
      </c>
      <c r="P42" s="252">
        <f t="shared" si="7"/>
        <v>165250</v>
      </c>
      <c r="Q42" s="252">
        <f t="shared" si="7"/>
        <v>196300</v>
      </c>
      <c r="R42" s="252">
        <f t="shared" si="7"/>
        <v>163750</v>
      </c>
      <c r="S42" s="252">
        <f t="shared" si="7"/>
        <v>196300</v>
      </c>
    </row>
    <row r="43" spans="2:19" ht="21" customHeight="1" x14ac:dyDescent="0.2">
      <c r="B43" s="76" t="s">
        <v>72</v>
      </c>
      <c r="C43" s="223" t="s">
        <v>58</v>
      </c>
      <c r="D43" s="224" t="s">
        <v>58</v>
      </c>
      <c r="E43" s="224" t="s">
        <v>58</v>
      </c>
      <c r="F43" s="224" t="s">
        <v>58</v>
      </c>
      <c r="G43" s="241">
        <f t="shared" si="2"/>
        <v>1817000</v>
      </c>
      <c r="H43" s="252">
        <f t="shared" ref="H43:S43" si="8">H21-H42</f>
        <v>132700</v>
      </c>
      <c r="I43" s="252">
        <f t="shared" si="8"/>
        <v>182700</v>
      </c>
      <c r="J43" s="252">
        <f t="shared" si="8"/>
        <v>185690</v>
      </c>
      <c r="K43" s="252">
        <f t="shared" si="8"/>
        <v>145700</v>
      </c>
      <c r="L43" s="252">
        <f t="shared" si="8"/>
        <v>123700</v>
      </c>
      <c r="M43" s="252">
        <f t="shared" si="8"/>
        <v>149800</v>
      </c>
      <c r="N43" s="252">
        <f t="shared" si="8"/>
        <v>218550</v>
      </c>
      <c r="O43" s="252">
        <f t="shared" si="8"/>
        <v>152110</v>
      </c>
      <c r="P43" s="252">
        <f t="shared" si="8"/>
        <v>150600</v>
      </c>
      <c r="Q43" s="252">
        <f t="shared" si="8"/>
        <v>138950</v>
      </c>
      <c r="R43" s="252">
        <f t="shared" si="8"/>
        <v>94900</v>
      </c>
      <c r="S43" s="252">
        <f t="shared" si="8"/>
        <v>141600</v>
      </c>
    </row>
    <row r="44" spans="2:19" ht="21" customHeight="1" x14ac:dyDescent="0.2">
      <c r="B44" s="246" t="s">
        <v>73</v>
      </c>
      <c r="C44" s="223" t="s">
        <v>268</v>
      </c>
      <c r="D44" s="224" t="s">
        <v>58</v>
      </c>
      <c r="E44" s="224" t="s">
        <v>58</v>
      </c>
      <c r="F44" s="224" t="s">
        <v>58</v>
      </c>
      <c r="G44" s="241">
        <f t="shared" si="2"/>
        <v>347000</v>
      </c>
      <c r="H44" s="247">
        <f t="shared" ref="H44:S44" si="9">H52+H72+H78+H84+H102+H46</f>
        <v>32700</v>
      </c>
      <c r="I44" s="247">
        <f t="shared" si="9"/>
        <v>32700</v>
      </c>
      <c r="J44" s="247">
        <f t="shared" si="9"/>
        <v>32200</v>
      </c>
      <c r="K44" s="247">
        <f t="shared" si="9"/>
        <v>23700</v>
      </c>
      <c r="L44" s="247">
        <f t="shared" si="9"/>
        <v>23700</v>
      </c>
      <c r="M44" s="247">
        <f t="shared" si="9"/>
        <v>23800</v>
      </c>
      <c r="N44" s="247">
        <f t="shared" si="9"/>
        <v>27550</v>
      </c>
      <c r="O44" s="247">
        <f t="shared" si="9"/>
        <v>27600</v>
      </c>
      <c r="P44" s="247">
        <f t="shared" si="9"/>
        <v>27600</v>
      </c>
      <c r="Q44" s="247">
        <f t="shared" si="9"/>
        <v>31950</v>
      </c>
      <c r="R44" s="247">
        <f t="shared" si="9"/>
        <v>31900</v>
      </c>
      <c r="S44" s="247">
        <f t="shared" si="9"/>
        <v>31600</v>
      </c>
    </row>
    <row r="45" spans="2:19" ht="21" customHeight="1" x14ac:dyDescent="0.2">
      <c r="B45" s="248" t="s">
        <v>74</v>
      </c>
      <c r="C45" s="68" t="s">
        <v>58</v>
      </c>
      <c r="D45" s="227" t="s">
        <v>58</v>
      </c>
      <c r="E45" s="227" t="s">
        <v>58</v>
      </c>
      <c r="F45" s="227" t="s">
        <v>58</v>
      </c>
      <c r="G45" s="245" t="s">
        <v>58</v>
      </c>
      <c r="H45" s="227" t="s">
        <v>58</v>
      </c>
      <c r="I45" s="227" t="s">
        <v>58</v>
      </c>
      <c r="J45" s="227" t="s">
        <v>58</v>
      </c>
      <c r="K45" s="68" t="s">
        <v>58</v>
      </c>
      <c r="L45" s="227" t="s">
        <v>58</v>
      </c>
      <c r="M45" s="227" t="s">
        <v>58</v>
      </c>
      <c r="N45" s="227" t="s">
        <v>58</v>
      </c>
      <c r="O45" s="68" t="s">
        <v>58</v>
      </c>
      <c r="P45" s="227" t="s">
        <v>58</v>
      </c>
      <c r="Q45" s="227" t="s">
        <v>58</v>
      </c>
      <c r="R45" s="227" t="s">
        <v>58</v>
      </c>
      <c r="S45" s="227" t="s">
        <v>58</v>
      </c>
    </row>
    <row r="46" spans="2:19" ht="21" customHeight="1" x14ac:dyDescent="0.2">
      <c r="B46" s="438" t="s">
        <v>75</v>
      </c>
      <c r="C46" s="321" t="s">
        <v>269</v>
      </c>
      <c r="D46" s="417" t="s">
        <v>211</v>
      </c>
      <c r="E46" s="249" t="s">
        <v>58</v>
      </c>
      <c r="F46" s="249" t="s">
        <v>58</v>
      </c>
      <c r="G46" s="241">
        <f t="shared" ref="G46:G52" si="10">H46+I46+J46+K46+L46+M46+N46+O46+P46+Q46+R46+S46</f>
        <v>0</v>
      </c>
      <c r="H46" s="241">
        <f t="shared" ref="H46:S46" si="11">H47+H48+H49+H50+H51</f>
        <v>0</v>
      </c>
      <c r="I46" s="241">
        <f t="shared" si="11"/>
        <v>0</v>
      </c>
      <c r="J46" s="241">
        <f t="shared" si="11"/>
        <v>0</v>
      </c>
      <c r="K46" s="241">
        <f t="shared" si="11"/>
        <v>0</v>
      </c>
      <c r="L46" s="241">
        <f t="shared" si="11"/>
        <v>0</v>
      </c>
      <c r="M46" s="241">
        <f t="shared" si="11"/>
        <v>0</v>
      </c>
      <c r="N46" s="241">
        <f t="shared" si="11"/>
        <v>0</v>
      </c>
      <c r="O46" s="241">
        <f t="shared" si="11"/>
        <v>0</v>
      </c>
      <c r="P46" s="241">
        <f t="shared" si="11"/>
        <v>0</v>
      </c>
      <c r="Q46" s="241">
        <f t="shared" si="11"/>
        <v>0</v>
      </c>
      <c r="R46" s="241">
        <f t="shared" si="11"/>
        <v>0</v>
      </c>
      <c r="S46" s="241">
        <f t="shared" si="11"/>
        <v>0</v>
      </c>
    </row>
    <row r="47" spans="2:19" ht="21" customHeight="1" x14ac:dyDescent="0.2">
      <c r="B47" s="438"/>
      <c r="C47" s="321"/>
      <c r="D47" s="417"/>
      <c r="E47" s="250" t="s">
        <v>60</v>
      </c>
      <c r="F47" s="250" t="s">
        <v>61</v>
      </c>
      <c r="G47" s="241">
        <f t="shared" si="10"/>
        <v>0</v>
      </c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</row>
    <row r="48" spans="2:19" ht="21" customHeight="1" x14ac:dyDescent="0.2">
      <c r="B48" s="438"/>
      <c r="C48" s="321"/>
      <c r="D48" s="417"/>
      <c r="E48" s="250" t="s">
        <v>62</v>
      </c>
      <c r="F48" s="250" t="s">
        <v>62</v>
      </c>
      <c r="G48" s="241">
        <f t="shared" si="10"/>
        <v>0</v>
      </c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</row>
    <row r="49" spans="2:19" ht="14.25" customHeight="1" x14ac:dyDescent="0.2">
      <c r="B49" s="438"/>
      <c r="C49" s="321"/>
      <c r="D49" s="417"/>
      <c r="E49" s="250" t="s">
        <v>63</v>
      </c>
      <c r="F49" s="250" t="s">
        <v>61</v>
      </c>
      <c r="G49" s="241">
        <f t="shared" si="10"/>
        <v>0</v>
      </c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</row>
    <row r="50" spans="2:19" ht="21" customHeight="1" x14ac:dyDescent="0.2">
      <c r="B50" s="438"/>
      <c r="C50" s="321"/>
      <c r="D50" s="417"/>
      <c r="E50" s="250" t="s">
        <v>64</v>
      </c>
      <c r="F50" s="250" t="s">
        <v>65</v>
      </c>
      <c r="G50" s="241">
        <f t="shared" si="10"/>
        <v>0</v>
      </c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</row>
    <row r="51" spans="2:19" ht="21" customHeight="1" x14ac:dyDescent="0.2">
      <c r="B51" s="438"/>
      <c r="C51" s="321"/>
      <c r="D51" s="417"/>
      <c r="E51" s="227" t="s">
        <v>64</v>
      </c>
      <c r="F51" s="227" t="s">
        <v>66</v>
      </c>
      <c r="G51" s="241">
        <f t="shared" si="10"/>
        <v>0</v>
      </c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</row>
    <row r="52" spans="2:19" ht="21" customHeight="1" x14ac:dyDescent="0.2">
      <c r="B52" s="246" t="s">
        <v>76</v>
      </c>
      <c r="C52" s="223" t="s">
        <v>270</v>
      </c>
      <c r="D52" s="224" t="s">
        <v>58</v>
      </c>
      <c r="E52" s="224" t="s">
        <v>58</v>
      </c>
      <c r="F52" s="224" t="s">
        <v>58</v>
      </c>
      <c r="G52" s="241">
        <f t="shared" si="10"/>
        <v>0</v>
      </c>
      <c r="H52" s="253">
        <f t="shared" ref="H52:S52" si="12">H54+H60+H66</f>
        <v>0</v>
      </c>
      <c r="I52" s="253">
        <f t="shared" si="12"/>
        <v>0</v>
      </c>
      <c r="J52" s="253">
        <f t="shared" si="12"/>
        <v>0</v>
      </c>
      <c r="K52" s="253">
        <f t="shared" si="12"/>
        <v>0</v>
      </c>
      <c r="L52" s="253">
        <f t="shared" si="12"/>
        <v>0</v>
      </c>
      <c r="M52" s="253">
        <f t="shared" si="12"/>
        <v>0</v>
      </c>
      <c r="N52" s="253">
        <f t="shared" si="12"/>
        <v>0</v>
      </c>
      <c r="O52" s="253">
        <f t="shared" si="12"/>
        <v>0</v>
      </c>
      <c r="P52" s="253">
        <f t="shared" si="12"/>
        <v>0</v>
      </c>
      <c r="Q52" s="253">
        <f t="shared" si="12"/>
        <v>0</v>
      </c>
      <c r="R52" s="253">
        <f t="shared" si="12"/>
        <v>0</v>
      </c>
      <c r="S52" s="253">
        <f t="shared" si="12"/>
        <v>0</v>
      </c>
    </row>
    <row r="53" spans="2:19" ht="21" customHeight="1" x14ac:dyDescent="0.2">
      <c r="B53" s="248" t="s">
        <v>19</v>
      </c>
      <c r="C53" s="68" t="s">
        <v>58</v>
      </c>
      <c r="D53" s="227" t="s">
        <v>58</v>
      </c>
      <c r="E53" s="227" t="s">
        <v>58</v>
      </c>
      <c r="F53" s="227" t="s">
        <v>58</v>
      </c>
      <c r="G53" s="245" t="s">
        <v>58</v>
      </c>
      <c r="H53" s="227" t="s">
        <v>58</v>
      </c>
      <c r="I53" s="227" t="s">
        <v>58</v>
      </c>
      <c r="J53" s="227" t="s">
        <v>58</v>
      </c>
      <c r="K53" s="68" t="s">
        <v>58</v>
      </c>
      <c r="L53" s="227" t="s">
        <v>58</v>
      </c>
      <c r="M53" s="227" t="s">
        <v>58</v>
      </c>
      <c r="N53" s="227" t="s">
        <v>58</v>
      </c>
      <c r="O53" s="68" t="s">
        <v>58</v>
      </c>
      <c r="P53" s="227" t="s">
        <v>58</v>
      </c>
      <c r="Q53" s="227" t="s">
        <v>58</v>
      </c>
      <c r="R53" s="227" t="s">
        <v>58</v>
      </c>
      <c r="S53" s="227" t="s">
        <v>58</v>
      </c>
    </row>
    <row r="54" spans="2:19" ht="16.5" customHeight="1" x14ac:dyDescent="0.2">
      <c r="B54" s="438" t="s">
        <v>271</v>
      </c>
      <c r="C54" s="321" t="s">
        <v>270</v>
      </c>
      <c r="D54" s="417" t="s">
        <v>69</v>
      </c>
      <c r="E54" s="249" t="s">
        <v>58</v>
      </c>
      <c r="F54" s="249" t="s">
        <v>58</v>
      </c>
      <c r="G54" s="241">
        <f t="shared" ref="G54:G83" si="13">H54+I54+J54+K54+L54+M54+N54+O54+P54+Q54+R54+S54</f>
        <v>0</v>
      </c>
      <c r="H54" s="241">
        <f t="shared" ref="H54:S54" si="14">H55+H56+H57+H58+H59</f>
        <v>0</v>
      </c>
      <c r="I54" s="241">
        <f t="shared" si="14"/>
        <v>0</v>
      </c>
      <c r="J54" s="241">
        <f t="shared" si="14"/>
        <v>0</v>
      </c>
      <c r="K54" s="241">
        <f t="shared" si="14"/>
        <v>0</v>
      </c>
      <c r="L54" s="241">
        <f t="shared" si="14"/>
        <v>0</v>
      </c>
      <c r="M54" s="241">
        <f t="shared" si="14"/>
        <v>0</v>
      </c>
      <c r="N54" s="241">
        <f t="shared" si="14"/>
        <v>0</v>
      </c>
      <c r="O54" s="241">
        <f t="shared" si="14"/>
        <v>0</v>
      </c>
      <c r="P54" s="241">
        <f t="shared" si="14"/>
        <v>0</v>
      </c>
      <c r="Q54" s="241">
        <f t="shared" si="14"/>
        <v>0</v>
      </c>
      <c r="R54" s="241">
        <f t="shared" si="14"/>
        <v>0</v>
      </c>
      <c r="S54" s="241">
        <f t="shared" si="14"/>
        <v>0</v>
      </c>
    </row>
    <row r="55" spans="2:19" ht="21" customHeight="1" x14ac:dyDescent="0.2">
      <c r="B55" s="438"/>
      <c r="C55" s="321"/>
      <c r="D55" s="417"/>
      <c r="E55" s="250" t="s">
        <v>60</v>
      </c>
      <c r="F55" s="250" t="s">
        <v>61</v>
      </c>
      <c r="G55" s="241">
        <f t="shared" si="13"/>
        <v>0</v>
      </c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</row>
    <row r="56" spans="2:19" ht="21" customHeight="1" x14ac:dyDescent="0.2">
      <c r="B56" s="438"/>
      <c r="C56" s="321"/>
      <c r="D56" s="417"/>
      <c r="E56" s="250" t="s">
        <v>62</v>
      </c>
      <c r="F56" s="250" t="s">
        <v>62</v>
      </c>
      <c r="G56" s="241">
        <f t="shared" si="13"/>
        <v>0</v>
      </c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</row>
    <row r="57" spans="2:19" ht="38.450000000000003" customHeight="1" x14ac:dyDescent="0.2">
      <c r="B57" s="438"/>
      <c r="C57" s="321"/>
      <c r="D57" s="417"/>
      <c r="E57" s="250" t="s">
        <v>63</v>
      </c>
      <c r="F57" s="250" t="s">
        <v>61</v>
      </c>
      <c r="G57" s="241">
        <f t="shared" si="13"/>
        <v>0</v>
      </c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</row>
    <row r="58" spans="2:19" ht="15.75" customHeight="1" x14ac:dyDescent="0.2">
      <c r="B58" s="438"/>
      <c r="C58" s="321"/>
      <c r="D58" s="417"/>
      <c r="E58" s="250" t="s">
        <v>64</v>
      </c>
      <c r="F58" s="250" t="s">
        <v>65</v>
      </c>
      <c r="G58" s="241">
        <f t="shared" si="13"/>
        <v>0</v>
      </c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</row>
    <row r="59" spans="2:19" ht="46.15" customHeight="1" x14ac:dyDescent="0.2">
      <c r="B59" s="438"/>
      <c r="C59" s="321"/>
      <c r="D59" s="417"/>
      <c r="E59" s="227" t="s">
        <v>64</v>
      </c>
      <c r="F59" s="227" t="s">
        <v>66</v>
      </c>
      <c r="G59" s="241">
        <f t="shared" si="13"/>
        <v>0</v>
      </c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</row>
    <row r="60" spans="2:19" ht="21" customHeight="1" x14ac:dyDescent="0.2">
      <c r="B60" s="438"/>
      <c r="C60" s="321"/>
      <c r="D60" s="417" t="s">
        <v>211</v>
      </c>
      <c r="E60" s="249" t="s">
        <v>58</v>
      </c>
      <c r="F60" s="249" t="s">
        <v>58</v>
      </c>
      <c r="G60" s="241">
        <f t="shared" si="13"/>
        <v>0</v>
      </c>
      <c r="H60" s="241">
        <f t="shared" ref="H60:S60" si="15">H61+H62+H63+H64+H65</f>
        <v>0</v>
      </c>
      <c r="I60" s="241">
        <f t="shared" si="15"/>
        <v>0</v>
      </c>
      <c r="J60" s="241">
        <f t="shared" si="15"/>
        <v>0</v>
      </c>
      <c r="K60" s="241">
        <f t="shared" si="15"/>
        <v>0</v>
      </c>
      <c r="L60" s="241">
        <f t="shared" si="15"/>
        <v>0</v>
      </c>
      <c r="M60" s="241">
        <f t="shared" si="15"/>
        <v>0</v>
      </c>
      <c r="N60" s="241">
        <f t="shared" si="15"/>
        <v>0</v>
      </c>
      <c r="O60" s="241">
        <f t="shared" si="15"/>
        <v>0</v>
      </c>
      <c r="P60" s="241">
        <f t="shared" si="15"/>
        <v>0</v>
      </c>
      <c r="Q60" s="241">
        <f t="shared" si="15"/>
        <v>0</v>
      </c>
      <c r="R60" s="241">
        <f t="shared" si="15"/>
        <v>0</v>
      </c>
      <c r="S60" s="241">
        <f t="shared" si="15"/>
        <v>0</v>
      </c>
    </row>
    <row r="61" spans="2:19" ht="9.75" customHeight="1" x14ac:dyDescent="0.2">
      <c r="B61" s="438"/>
      <c r="C61" s="321"/>
      <c r="D61" s="417"/>
      <c r="E61" s="250" t="s">
        <v>60</v>
      </c>
      <c r="F61" s="250" t="s">
        <v>61</v>
      </c>
      <c r="G61" s="241">
        <f t="shared" si="13"/>
        <v>0</v>
      </c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</row>
    <row r="62" spans="2:19" ht="21" customHeight="1" x14ac:dyDescent="0.2">
      <c r="B62" s="438"/>
      <c r="C62" s="321"/>
      <c r="D62" s="417"/>
      <c r="E62" s="250" t="s">
        <v>62</v>
      </c>
      <c r="F62" s="250" t="s">
        <v>62</v>
      </c>
      <c r="G62" s="241">
        <f t="shared" si="13"/>
        <v>0</v>
      </c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</row>
    <row r="63" spans="2:19" ht="35.450000000000003" customHeight="1" x14ac:dyDescent="0.2">
      <c r="B63" s="438"/>
      <c r="C63" s="321"/>
      <c r="D63" s="417"/>
      <c r="E63" s="250" t="s">
        <v>63</v>
      </c>
      <c r="F63" s="250" t="s">
        <v>61</v>
      </c>
      <c r="G63" s="241">
        <f t="shared" si="13"/>
        <v>0</v>
      </c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</row>
    <row r="64" spans="2:19" ht="21" customHeight="1" x14ac:dyDescent="0.2">
      <c r="B64" s="438"/>
      <c r="C64" s="321"/>
      <c r="D64" s="417"/>
      <c r="E64" s="250" t="s">
        <v>64</v>
      </c>
      <c r="F64" s="250" t="s">
        <v>65</v>
      </c>
      <c r="G64" s="241">
        <f t="shared" si="13"/>
        <v>0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</row>
    <row r="65" spans="2:19" ht="21" customHeight="1" x14ac:dyDescent="0.2">
      <c r="B65" s="438"/>
      <c r="C65" s="321"/>
      <c r="D65" s="417"/>
      <c r="E65" s="227" t="s">
        <v>64</v>
      </c>
      <c r="F65" s="227" t="s">
        <v>66</v>
      </c>
      <c r="G65" s="241">
        <f t="shared" si="13"/>
        <v>0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</row>
    <row r="66" spans="2:19" ht="21" customHeight="1" x14ac:dyDescent="0.2">
      <c r="B66" s="438"/>
      <c r="C66" s="321"/>
      <c r="D66" s="417" t="s">
        <v>214</v>
      </c>
      <c r="E66" s="249" t="s">
        <v>58</v>
      </c>
      <c r="F66" s="249" t="s">
        <v>58</v>
      </c>
      <c r="G66" s="241">
        <f t="shared" si="13"/>
        <v>0</v>
      </c>
      <c r="H66" s="241">
        <f t="shared" ref="H66:S66" si="16">H67+H68+H69+H70+H71</f>
        <v>0</v>
      </c>
      <c r="I66" s="241">
        <f t="shared" si="16"/>
        <v>0</v>
      </c>
      <c r="J66" s="241">
        <f t="shared" si="16"/>
        <v>0</v>
      </c>
      <c r="K66" s="241">
        <f t="shared" si="16"/>
        <v>0</v>
      </c>
      <c r="L66" s="241">
        <f t="shared" si="16"/>
        <v>0</v>
      </c>
      <c r="M66" s="241">
        <f t="shared" si="16"/>
        <v>0</v>
      </c>
      <c r="N66" s="241">
        <f t="shared" si="16"/>
        <v>0</v>
      </c>
      <c r="O66" s="241">
        <f t="shared" si="16"/>
        <v>0</v>
      </c>
      <c r="P66" s="241">
        <f t="shared" si="16"/>
        <v>0</v>
      </c>
      <c r="Q66" s="241">
        <f t="shared" si="16"/>
        <v>0</v>
      </c>
      <c r="R66" s="241">
        <f t="shared" si="16"/>
        <v>0</v>
      </c>
      <c r="S66" s="241">
        <f t="shared" si="16"/>
        <v>0</v>
      </c>
    </row>
    <row r="67" spans="2:19" ht="21" customHeight="1" x14ac:dyDescent="0.2">
      <c r="B67" s="438"/>
      <c r="C67" s="321"/>
      <c r="D67" s="417"/>
      <c r="E67" s="250" t="s">
        <v>60</v>
      </c>
      <c r="F67" s="250" t="s">
        <v>61</v>
      </c>
      <c r="G67" s="241">
        <f t="shared" si="13"/>
        <v>0</v>
      </c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</row>
    <row r="68" spans="2:19" ht="21" customHeight="1" x14ac:dyDescent="0.2">
      <c r="B68" s="438"/>
      <c r="C68" s="321"/>
      <c r="D68" s="417"/>
      <c r="E68" s="250" t="s">
        <v>62</v>
      </c>
      <c r="F68" s="250" t="s">
        <v>62</v>
      </c>
      <c r="G68" s="241">
        <f t="shared" si="13"/>
        <v>0</v>
      </c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</row>
    <row r="69" spans="2:19" ht="21" customHeight="1" x14ac:dyDescent="0.2">
      <c r="B69" s="438"/>
      <c r="C69" s="321"/>
      <c r="D69" s="417"/>
      <c r="E69" s="250" t="s">
        <v>63</v>
      </c>
      <c r="F69" s="250" t="s">
        <v>61</v>
      </c>
      <c r="G69" s="241">
        <f t="shared" si="13"/>
        <v>0</v>
      </c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</row>
    <row r="70" spans="2:19" ht="21" customHeight="1" x14ac:dyDescent="0.2">
      <c r="B70" s="438"/>
      <c r="C70" s="321"/>
      <c r="D70" s="417"/>
      <c r="E70" s="250" t="s">
        <v>64</v>
      </c>
      <c r="F70" s="250" t="s">
        <v>65</v>
      </c>
      <c r="G70" s="241">
        <f t="shared" si="13"/>
        <v>0</v>
      </c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</row>
    <row r="71" spans="2:19" ht="21" customHeight="1" x14ac:dyDescent="0.2">
      <c r="B71" s="438"/>
      <c r="C71" s="321"/>
      <c r="D71" s="417"/>
      <c r="E71" s="227" t="s">
        <v>64</v>
      </c>
      <c r="F71" s="227" t="s">
        <v>66</v>
      </c>
      <c r="G71" s="241">
        <f t="shared" si="13"/>
        <v>0</v>
      </c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</row>
    <row r="72" spans="2:19" ht="21" customHeight="1" x14ac:dyDescent="0.2">
      <c r="B72" s="438" t="s">
        <v>77</v>
      </c>
      <c r="C72" s="321" t="s">
        <v>215</v>
      </c>
      <c r="D72" s="417" t="s">
        <v>211</v>
      </c>
      <c r="E72" s="249" t="s">
        <v>58</v>
      </c>
      <c r="F72" s="249" t="s">
        <v>58</v>
      </c>
      <c r="G72" s="241">
        <f t="shared" si="13"/>
        <v>146900</v>
      </c>
      <c r="H72" s="241">
        <f t="shared" ref="H72:S72" si="17">H73+H74+H75+H76+H77</f>
        <v>16000</v>
      </c>
      <c r="I72" s="241">
        <f t="shared" si="17"/>
        <v>16000</v>
      </c>
      <c r="J72" s="241">
        <f t="shared" si="17"/>
        <v>15500</v>
      </c>
      <c r="K72" s="241">
        <f t="shared" si="17"/>
        <v>7000</v>
      </c>
      <c r="L72" s="241">
        <f t="shared" si="17"/>
        <v>7000</v>
      </c>
      <c r="M72" s="241">
        <f t="shared" si="17"/>
        <v>7100</v>
      </c>
      <c r="N72" s="241">
        <f t="shared" si="17"/>
        <v>10900</v>
      </c>
      <c r="O72" s="241">
        <f t="shared" si="17"/>
        <v>10900</v>
      </c>
      <c r="P72" s="241">
        <f t="shared" si="17"/>
        <v>10900</v>
      </c>
      <c r="Q72" s="241">
        <f t="shared" si="17"/>
        <v>15200</v>
      </c>
      <c r="R72" s="241">
        <f t="shared" si="17"/>
        <v>15200</v>
      </c>
      <c r="S72" s="241">
        <f t="shared" si="17"/>
        <v>15200</v>
      </c>
    </row>
    <row r="73" spans="2:19" ht="35.450000000000003" customHeight="1" x14ac:dyDescent="0.2">
      <c r="B73" s="438"/>
      <c r="C73" s="321"/>
      <c r="D73" s="417"/>
      <c r="E73" s="250" t="s">
        <v>60</v>
      </c>
      <c r="F73" s="250" t="s">
        <v>61</v>
      </c>
      <c r="G73" s="241">
        <f t="shared" si="13"/>
        <v>0</v>
      </c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</row>
    <row r="74" spans="2:19" ht="22.5" customHeight="1" x14ac:dyDescent="0.2">
      <c r="B74" s="438"/>
      <c r="C74" s="321"/>
      <c r="D74" s="417"/>
      <c r="E74" s="250" t="s">
        <v>62</v>
      </c>
      <c r="F74" s="250" t="s">
        <v>62</v>
      </c>
      <c r="G74" s="241">
        <f t="shared" si="13"/>
        <v>0</v>
      </c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</row>
    <row r="75" spans="2:19" ht="27.6" customHeight="1" x14ac:dyDescent="0.2">
      <c r="B75" s="438"/>
      <c r="C75" s="321"/>
      <c r="D75" s="417"/>
      <c r="E75" s="250" t="s">
        <v>63</v>
      </c>
      <c r="F75" s="250" t="s">
        <v>61</v>
      </c>
      <c r="G75" s="241">
        <f t="shared" si="13"/>
        <v>0</v>
      </c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</row>
    <row r="76" spans="2:19" ht="27.6" customHeight="1" x14ac:dyDescent="0.2">
      <c r="B76" s="438"/>
      <c r="C76" s="321"/>
      <c r="D76" s="417"/>
      <c r="E76" s="250" t="s">
        <v>64</v>
      </c>
      <c r="F76" s="250" t="s">
        <v>65</v>
      </c>
      <c r="G76" s="241">
        <f t="shared" si="13"/>
        <v>146900</v>
      </c>
      <c r="H76" s="251">
        <v>16000</v>
      </c>
      <c r="I76" s="251">
        <v>16000</v>
      </c>
      <c r="J76" s="251">
        <v>15500</v>
      </c>
      <c r="K76" s="251">
        <v>7000</v>
      </c>
      <c r="L76" s="251">
        <v>7000</v>
      </c>
      <c r="M76" s="251">
        <v>7100</v>
      </c>
      <c r="N76" s="251">
        <v>10900</v>
      </c>
      <c r="O76" s="251">
        <v>10900</v>
      </c>
      <c r="P76" s="251">
        <v>10900</v>
      </c>
      <c r="Q76" s="251">
        <v>15200</v>
      </c>
      <c r="R76" s="251">
        <v>15200</v>
      </c>
      <c r="S76" s="251">
        <v>15200</v>
      </c>
    </row>
    <row r="77" spans="2:19" ht="37.9" customHeight="1" x14ac:dyDescent="0.2">
      <c r="B77" s="438"/>
      <c r="C77" s="321"/>
      <c r="D77" s="417"/>
      <c r="E77" s="227" t="s">
        <v>64</v>
      </c>
      <c r="F77" s="227" t="s">
        <v>66</v>
      </c>
      <c r="G77" s="241">
        <f t="shared" si="13"/>
        <v>0</v>
      </c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</row>
    <row r="78" spans="2:19" ht="21" customHeight="1" x14ac:dyDescent="0.2">
      <c r="B78" s="438" t="s">
        <v>78</v>
      </c>
      <c r="C78" s="321" t="s">
        <v>216</v>
      </c>
      <c r="D78" s="417" t="s">
        <v>211</v>
      </c>
      <c r="E78" s="249" t="s">
        <v>58</v>
      </c>
      <c r="F78" s="249" t="s">
        <v>58</v>
      </c>
      <c r="G78" s="241">
        <f t="shared" si="13"/>
        <v>0</v>
      </c>
      <c r="H78" s="241">
        <f t="shared" ref="H78:S78" si="18">H79+H80+H81+H82+H83</f>
        <v>0</v>
      </c>
      <c r="I78" s="241">
        <f t="shared" si="18"/>
        <v>0</v>
      </c>
      <c r="J78" s="241">
        <f t="shared" si="18"/>
        <v>0</v>
      </c>
      <c r="K78" s="241">
        <f t="shared" si="18"/>
        <v>0</v>
      </c>
      <c r="L78" s="241">
        <f t="shared" si="18"/>
        <v>0</v>
      </c>
      <c r="M78" s="241">
        <f t="shared" si="18"/>
        <v>0</v>
      </c>
      <c r="N78" s="241">
        <f t="shared" si="18"/>
        <v>0</v>
      </c>
      <c r="O78" s="241">
        <f t="shared" si="18"/>
        <v>0</v>
      </c>
      <c r="P78" s="241">
        <f t="shared" si="18"/>
        <v>0</v>
      </c>
      <c r="Q78" s="241">
        <f t="shared" si="18"/>
        <v>0</v>
      </c>
      <c r="R78" s="241">
        <f t="shared" si="18"/>
        <v>0</v>
      </c>
      <c r="S78" s="241">
        <f t="shared" si="18"/>
        <v>0</v>
      </c>
    </row>
    <row r="79" spans="2:19" ht="12.75" customHeight="1" x14ac:dyDescent="0.2">
      <c r="B79" s="438"/>
      <c r="C79" s="321"/>
      <c r="D79" s="417"/>
      <c r="E79" s="250" t="s">
        <v>60</v>
      </c>
      <c r="F79" s="250" t="s">
        <v>61</v>
      </c>
      <c r="G79" s="241">
        <f t="shared" si="13"/>
        <v>0</v>
      </c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</row>
    <row r="80" spans="2:19" ht="21" customHeight="1" x14ac:dyDescent="0.2">
      <c r="B80" s="438"/>
      <c r="C80" s="321"/>
      <c r="D80" s="417"/>
      <c r="E80" s="250" t="s">
        <v>62</v>
      </c>
      <c r="F80" s="250" t="s">
        <v>62</v>
      </c>
      <c r="G80" s="241">
        <f t="shared" si="13"/>
        <v>0</v>
      </c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</row>
    <row r="81" spans="2:19" ht="21" customHeight="1" x14ac:dyDescent="0.2">
      <c r="B81" s="438"/>
      <c r="C81" s="321"/>
      <c r="D81" s="417"/>
      <c r="E81" s="250" t="s">
        <v>63</v>
      </c>
      <c r="F81" s="250" t="s">
        <v>61</v>
      </c>
      <c r="G81" s="241">
        <f t="shared" si="13"/>
        <v>0</v>
      </c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</row>
    <row r="82" spans="2:19" ht="21" customHeight="1" x14ac:dyDescent="0.2">
      <c r="B82" s="438"/>
      <c r="C82" s="321"/>
      <c r="D82" s="417"/>
      <c r="E82" s="250" t="s">
        <v>64</v>
      </c>
      <c r="F82" s="250" t="s">
        <v>65</v>
      </c>
      <c r="G82" s="241">
        <f t="shared" si="13"/>
        <v>0</v>
      </c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</row>
    <row r="83" spans="2:19" ht="21" customHeight="1" x14ac:dyDescent="0.2">
      <c r="B83" s="438"/>
      <c r="C83" s="321"/>
      <c r="D83" s="417"/>
      <c r="E83" s="227" t="s">
        <v>64</v>
      </c>
      <c r="F83" s="227" t="s">
        <v>66</v>
      </c>
      <c r="G83" s="241">
        <f t="shared" si="13"/>
        <v>0</v>
      </c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</row>
    <row r="84" spans="2:19" ht="21" customHeight="1" x14ac:dyDescent="0.2">
      <c r="B84" s="246" t="s">
        <v>79</v>
      </c>
      <c r="C84" s="68" t="s">
        <v>217</v>
      </c>
      <c r="D84" s="227" t="s">
        <v>58</v>
      </c>
      <c r="E84" s="227" t="s">
        <v>58</v>
      </c>
      <c r="F84" s="227" t="s">
        <v>58</v>
      </c>
      <c r="G84" s="241">
        <f>H83+I83+J83+K83+L83+M83+N83+O83+P83+Q83+R83+S83</f>
        <v>0</v>
      </c>
      <c r="H84" s="254">
        <f t="shared" ref="H84:S84" si="19">H86+H92</f>
        <v>7100</v>
      </c>
      <c r="I84" s="254">
        <f t="shared" si="19"/>
        <v>7100</v>
      </c>
      <c r="J84" s="254">
        <f t="shared" si="19"/>
        <v>7100</v>
      </c>
      <c r="K84" s="254">
        <f t="shared" si="19"/>
        <v>7100</v>
      </c>
      <c r="L84" s="254">
        <f t="shared" si="19"/>
        <v>7100</v>
      </c>
      <c r="M84" s="254">
        <f t="shared" si="19"/>
        <v>7100</v>
      </c>
      <c r="N84" s="254">
        <f t="shared" si="19"/>
        <v>7100</v>
      </c>
      <c r="O84" s="254">
        <f t="shared" si="19"/>
        <v>7100</v>
      </c>
      <c r="P84" s="254">
        <f t="shared" si="19"/>
        <v>7100</v>
      </c>
      <c r="Q84" s="254">
        <f t="shared" si="19"/>
        <v>7100</v>
      </c>
      <c r="R84" s="254">
        <f t="shared" si="19"/>
        <v>7100</v>
      </c>
      <c r="S84" s="254">
        <f t="shared" si="19"/>
        <v>6900</v>
      </c>
    </row>
    <row r="85" spans="2:19" ht="9.75" customHeight="1" x14ac:dyDescent="0.2">
      <c r="B85" s="248" t="s">
        <v>19</v>
      </c>
      <c r="C85" s="68" t="s">
        <v>58</v>
      </c>
      <c r="D85" s="227" t="s">
        <v>58</v>
      </c>
      <c r="E85" s="227" t="s">
        <v>58</v>
      </c>
      <c r="F85" s="227" t="s">
        <v>58</v>
      </c>
      <c r="G85" s="245" t="s">
        <v>58</v>
      </c>
      <c r="H85" s="227" t="s">
        <v>58</v>
      </c>
      <c r="I85" s="227" t="s">
        <v>58</v>
      </c>
      <c r="J85" s="227" t="s">
        <v>58</v>
      </c>
      <c r="K85" s="68" t="s">
        <v>58</v>
      </c>
      <c r="L85" s="227" t="s">
        <v>58</v>
      </c>
      <c r="M85" s="227" t="s">
        <v>58</v>
      </c>
      <c r="N85" s="227" t="s">
        <v>58</v>
      </c>
      <c r="O85" s="68" t="s">
        <v>58</v>
      </c>
      <c r="P85" s="227" t="s">
        <v>58</v>
      </c>
      <c r="Q85" s="227" t="s">
        <v>58</v>
      </c>
      <c r="R85" s="227" t="s">
        <v>58</v>
      </c>
      <c r="S85" s="227" t="s">
        <v>58</v>
      </c>
    </row>
    <row r="86" spans="2:19" ht="33.6" customHeight="1" x14ac:dyDescent="0.2">
      <c r="B86" s="438" t="s">
        <v>80</v>
      </c>
      <c r="C86" s="321" t="s">
        <v>217</v>
      </c>
      <c r="D86" s="417" t="s">
        <v>224</v>
      </c>
      <c r="E86" s="249" t="s">
        <v>58</v>
      </c>
      <c r="F86" s="249" t="s">
        <v>58</v>
      </c>
      <c r="G86" s="241">
        <f t="shared" ref="G86:G97" si="20">H86+I86+J86+K86+L86+M86+N86+O86+P86+Q86+R86+S86</f>
        <v>0</v>
      </c>
      <c r="H86" s="241">
        <f t="shared" ref="H86:S86" si="21">H87+H88+H89+H90+H91</f>
        <v>0</v>
      </c>
      <c r="I86" s="241">
        <f t="shared" si="21"/>
        <v>0</v>
      </c>
      <c r="J86" s="241">
        <f t="shared" si="21"/>
        <v>0</v>
      </c>
      <c r="K86" s="241">
        <f t="shared" si="21"/>
        <v>0</v>
      </c>
      <c r="L86" s="241">
        <f t="shared" si="21"/>
        <v>0</v>
      </c>
      <c r="M86" s="241">
        <f t="shared" si="21"/>
        <v>0</v>
      </c>
      <c r="N86" s="241">
        <f t="shared" si="21"/>
        <v>0</v>
      </c>
      <c r="O86" s="241">
        <f t="shared" si="21"/>
        <v>0</v>
      </c>
      <c r="P86" s="241">
        <f t="shared" si="21"/>
        <v>0</v>
      </c>
      <c r="Q86" s="241">
        <f t="shared" si="21"/>
        <v>0</v>
      </c>
      <c r="R86" s="241">
        <f t="shared" si="21"/>
        <v>0</v>
      </c>
      <c r="S86" s="241">
        <f t="shared" si="21"/>
        <v>0</v>
      </c>
    </row>
    <row r="87" spans="2:19" ht="31.15" customHeight="1" x14ac:dyDescent="0.2">
      <c r="B87" s="438"/>
      <c r="C87" s="321"/>
      <c r="D87" s="417"/>
      <c r="E87" s="250" t="s">
        <v>60</v>
      </c>
      <c r="F87" s="250" t="s">
        <v>61</v>
      </c>
      <c r="G87" s="241">
        <f t="shared" si="20"/>
        <v>0</v>
      </c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</row>
    <row r="88" spans="2:19" ht="9.75" customHeight="1" x14ac:dyDescent="0.2">
      <c r="B88" s="438"/>
      <c r="C88" s="321"/>
      <c r="D88" s="417"/>
      <c r="E88" s="250" t="s">
        <v>62</v>
      </c>
      <c r="F88" s="250" t="s">
        <v>62</v>
      </c>
      <c r="G88" s="241">
        <f t="shared" si="20"/>
        <v>0</v>
      </c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</row>
    <row r="89" spans="2:19" ht="21" customHeight="1" x14ac:dyDescent="0.2">
      <c r="B89" s="438"/>
      <c r="C89" s="321"/>
      <c r="D89" s="417"/>
      <c r="E89" s="250" t="s">
        <v>63</v>
      </c>
      <c r="F89" s="250" t="s">
        <v>61</v>
      </c>
      <c r="G89" s="241">
        <f t="shared" si="20"/>
        <v>0</v>
      </c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</row>
    <row r="90" spans="2:19" x14ac:dyDescent="0.2">
      <c r="B90" s="438"/>
      <c r="C90" s="321"/>
      <c r="D90" s="417"/>
      <c r="E90" s="250" t="s">
        <v>64</v>
      </c>
      <c r="F90" s="250" t="s">
        <v>65</v>
      </c>
      <c r="G90" s="241">
        <f t="shared" si="20"/>
        <v>0</v>
      </c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</row>
    <row r="91" spans="2:19" x14ac:dyDescent="0.2">
      <c r="B91" s="438"/>
      <c r="C91" s="321"/>
      <c r="D91" s="417"/>
      <c r="E91" s="227" t="s">
        <v>64</v>
      </c>
      <c r="F91" s="227" t="s">
        <v>66</v>
      </c>
      <c r="G91" s="241">
        <f t="shared" si="20"/>
        <v>0</v>
      </c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</row>
    <row r="92" spans="2:19" ht="12.75" customHeight="1" x14ac:dyDescent="0.2">
      <c r="B92" s="438"/>
      <c r="C92" s="321"/>
      <c r="D92" s="417" t="s">
        <v>211</v>
      </c>
      <c r="E92" s="249" t="s">
        <v>58</v>
      </c>
      <c r="F92" s="249" t="s">
        <v>58</v>
      </c>
      <c r="G92" s="241">
        <f t="shared" si="20"/>
        <v>85000</v>
      </c>
      <c r="H92" s="241">
        <f t="shared" ref="H92:S92" si="22">H93+H94+H95+H96+H97</f>
        <v>7100</v>
      </c>
      <c r="I92" s="241">
        <f t="shared" si="22"/>
        <v>7100</v>
      </c>
      <c r="J92" s="241">
        <f t="shared" si="22"/>
        <v>7100</v>
      </c>
      <c r="K92" s="241">
        <f t="shared" si="22"/>
        <v>7100</v>
      </c>
      <c r="L92" s="241">
        <f t="shared" si="22"/>
        <v>7100</v>
      </c>
      <c r="M92" s="241">
        <f t="shared" si="22"/>
        <v>7100</v>
      </c>
      <c r="N92" s="241">
        <f t="shared" si="22"/>
        <v>7100</v>
      </c>
      <c r="O92" s="241">
        <f t="shared" si="22"/>
        <v>7100</v>
      </c>
      <c r="P92" s="241">
        <f t="shared" si="22"/>
        <v>7100</v>
      </c>
      <c r="Q92" s="241">
        <f t="shared" si="22"/>
        <v>7100</v>
      </c>
      <c r="R92" s="241">
        <f t="shared" si="22"/>
        <v>7100</v>
      </c>
      <c r="S92" s="241">
        <f t="shared" si="22"/>
        <v>6900</v>
      </c>
    </row>
    <row r="93" spans="2:19" x14ac:dyDescent="0.2">
      <c r="B93" s="438"/>
      <c r="C93" s="321"/>
      <c r="D93" s="417"/>
      <c r="E93" s="250" t="s">
        <v>60</v>
      </c>
      <c r="F93" s="250" t="s">
        <v>61</v>
      </c>
      <c r="G93" s="241">
        <f t="shared" si="20"/>
        <v>0</v>
      </c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</row>
    <row r="94" spans="2:19" x14ac:dyDescent="0.2">
      <c r="B94" s="438"/>
      <c r="C94" s="321"/>
      <c r="D94" s="417"/>
      <c r="E94" s="250" t="s">
        <v>62</v>
      </c>
      <c r="F94" s="250" t="s">
        <v>62</v>
      </c>
      <c r="G94" s="241">
        <f t="shared" si="20"/>
        <v>0</v>
      </c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</row>
    <row r="95" spans="2:19" x14ac:dyDescent="0.2">
      <c r="B95" s="438"/>
      <c r="C95" s="321"/>
      <c r="D95" s="417"/>
      <c r="E95" s="250" t="s">
        <v>63</v>
      </c>
      <c r="F95" s="250" t="s">
        <v>61</v>
      </c>
      <c r="G95" s="241">
        <f t="shared" si="20"/>
        <v>0</v>
      </c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</row>
    <row r="96" spans="2:19" x14ac:dyDescent="0.2">
      <c r="B96" s="438"/>
      <c r="C96" s="321"/>
      <c r="D96" s="417"/>
      <c r="E96" s="250" t="s">
        <v>64</v>
      </c>
      <c r="F96" s="250" t="s">
        <v>65</v>
      </c>
      <c r="G96" s="241">
        <f t="shared" si="20"/>
        <v>85000</v>
      </c>
      <c r="H96" s="251">
        <v>7100</v>
      </c>
      <c r="I96" s="251">
        <v>7100</v>
      </c>
      <c r="J96" s="251">
        <v>7100</v>
      </c>
      <c r="K96" s="251">
        <v>7100</v>
      </c>
      <c r="L96" s="251">
        <v>7100</v>
      </c>
      <c r="M96" s="251">
        <v>7100</v>
      </c>
      <c r="N96" s="251">
        <v>7100</v>
      </c>
      <c r="O96" s="251">
        <v>7100</v>
      </c>
      <c r="P96" s="251">
        <v>7100</v>
      </c>
      <c r="Q96" s="251">
        <v>7100</v>
      </c>
      <c r="R96" s="251">
        <v>7100</v>
      </c>
      <c r="S96" s="251">
        <v>6900</v>
      </c>
    </row>
    <row r="97" spans="2:19" x14ac:dyDescent="0.2">
      <c r="B97" s="438"/>
      <c r="C97" s="321"/>
      <c r="D97" s="417"/>
      <c r="E97" s="227" t="s">
        <v>64</v>
      </c>
      <c r="F97" s="227" t="s">
        <v>66</v>
      </c>
      <c r="G97" s="241">
        <f t="shared" si="20"/>
        <v>0</v>
      </c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</row>
    <row r="98" spans="2:19" x14ac:dyDescent="0.2">
      <c r="B98" s="248" t="s">
        <v>74</v>
      </c>
      <c r="C98" s="68" t="s">
        <v>58</v>
      </c>
      <c r="D98" s="227" t="s">
        <v>58</v>
      </c>
      <c r="E98" s="227" t="s">
        <v>58</v>
      </c>
      <c r="F98" s="227" t="s">
        <v>58</v>
      </c>
      <c r="G98" s="245" t="s">
        <v>58</v>
      </c>
      <c r="H98" s="227" t="s">
        <v>58</v>
      </c>
      <c r="I98" s="227" t="s">
        <v>58</v>
      </c>
      <c r="J98" s="227" t="s">
        <v>58</v>
      </c>
      <c r="K98" s="68" t="s">
        <v>58</v>
      </c>
      <c r="L98" s="227" t="s">
        <v>58</v>
      </c>
      <c r="M98" s="227" t="s">
        <v>58</v>
      </c>
      <c r="N98" s="227" t="s">
        <v>58</v>
      </c>
      <c r="O98" s="68" t="s">
        <v>58</v>
      </c>
      <c r="P98" s="227" t="s">
        <v>58</v>
      </c>
      <c r="Q98" s="227" t="s">
        <v>58</v>
      </c>
      <c r="R98" s="227" t="s">
        <v>58</v>
      </c>
      <c r="S98" s="227" t="s">
        <v>58</v>
      </c>
    </row>
    <row r="99" spans="2:19" ht="12.75" customHeight="1" x14ac:dyDescent="0.2">
      <c r="B99" s="248" t="s">
        <v>81</v>
      </c>
      <c r="C99" s="321" t="s">
        <v>217</v>
      </c>
      <c r="D99" s="417" t="s">
        <v>211</v>
      </c>
      <c r="E99" s="227" t="s">
        <v>58</v>
      </c>
      <c r="F99" s="227" t="s">
        <v>58</v>
      </c>
      <c r="G99" s="241">
        <f>H99+I99+J99+K99+L99+M99+N99+O99+P99+Q99+R99+S99</f>
        <v>0</v>
      </c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</row>
    <row r="100" spans="2:19" ht="30" x14ac:dyDescent="0.2">
      <c r="B100" s="235" t="s">
        <v>221</v>
      </c>
      <c r="C100" s="321"/>
      <c r="D100" s="417"/>
      <c r="E100" s="227" t="s">
        <v>58</v>
      </c>
      <c r="F100" s="227" t="s">
        <v>58</v>
      </c>
      <c r="G100" s="241">
        <f>H100+I100+J100+K100+L100+M100+N100+O100+P100+Q100+R100+S100</f>
        <v>0</v>
      </c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</row>
    <row r="101" spans="2:19" ht="30" x14ac:dyDescent="0.2">
      <c r="B101" s="235" t="s">
        <v>222</v>
      </c>
      <c r="C101" s="321"/>
      <c r="D101" s="417"/>
      <c r="E101" s="227" t="s">
        <v>58</v>
      </c>
      <c r="F101" s="227" t="s">
        <v>58</v>
      </c>
      <c r="G101" s="241">
        <f>H101+I101+J101+K101+L101+M101+N101+O101+P101+Q101+R101+S101</f>
        <v>0</v>
      </c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</row>
    <row r="102" spans="2:19" ht="25.5" x14ac:dyDescent="0.2">
      <c r="B102" s="246" t="s">
        <v>82</v>
      </c>
      <c r="C102" s="64">
        <v>226</v>
      </c>
      <c r="D102" s="230" t="s">
        <v>58</v>
      </c>
      <c r="E102" s="230" t="s">
        <v>58</v>
      </c>
      <c r="F102" s="230" t="s">
        <v>58</v>
      </c>
      <c r="G102" s="241">
        <f>H102+I102+J102+K102+L102+M102+N102+O102+P102+Q102+R102+S102</f>
        <v>115100</v>
      </c>
      <c r="H102" s="253">
        <f t="shared" ref="H102:S102" si="23">H104+H112</f>
        <v>9600</v>
      </c>
      <c r="I102" s="253">
        <f t="shared" si="23"/>
        <v>9600</v>
      </c>
      <c r="J102" s="253">
        <f t="shared" si="23"/>
        <v>9600</v>
      </c>
      <c r="K102" s="253">
        <f t="shared" si="23"/>
        <v>9600</v>
      </c>
      <c r="L102" s="253">
        <f t="shared" si="23"/>
        <v>9600</v>
      </c>
      <c r="M102" s="253">
        <f t="shared" si="23"/>
        <v>9600</v>
      </c>
      <c r="N102" s="253">
        <f t="shared" si="23"/>
        <v>9550</v>
      </c>
      <c r="O102" s="253">
        <f t="shared" si="23"/>
        <v>9600</v>
      </c>
      <c r="P102" s="253">
        <f t="shared" si="23"/>
        <v>9600</v>
      </c>
      <c r="Q102" s="253">
        <f t="shared" si="23"/>
        <v>9650</v>
      </c>
      <c r="R102" s="253">
        <f t="shared" si="23"/>
        <v>9600</v>
      </c>
      <c r="S102" s="253">
        <f t="shared" si="23"/>
        <v>9500</v>
      </c>
    </row>
    <row r="103" spans="2:19" x14ac:dyDescent="0.2">
      <c r="B103" s="248" t="s">
        <v>19</v>
      </c>
      <c r="C103" s="68" t="s">
        <v>58</v>
      </c>
      <c r="D103" s="227" t="s">
        <v>58</v>
      </c>
      <c r="E103" s="227" t="s">
        <v>58</v>
      </c>
      <c r="F103" s="227" t="s">
        <v>58</v>
      </c>
      <c r="G103" s="245" t="s">
        <v>58</v>
      </c>
      <c r="H103" s="227" t="s">
        <v>58</v>
      </c>
      <c r="I103" s="227" t="s">
        <v>58</v>
      </c>
      <c r="J103" s="227" t="s">
        <v>58</v>
      </c>
      <c r="K103" s="68" t="s">
        <v>58</v>
      </c>
      <c r="L103" s="227" t="s">
        <v>58</v>
      </c>
      <c r="M103" s="227" t="s">
        <v>58</v>
      </c>
      <c r="N103" s="227" t="s">
        <v>58</v>
      </c>
      <c r="O103" s="68" t="s">
        <v>58</v>
      </c>
      <c r="P103" s="227" t="s">
        <v>58</v>
      </c>
      <c r="Q103" s="227" t="s">
        <v>58</v>
      </c>
      <c r="R103" s="227" t="s">
        <v>58</v>
      </c>
      <c r="S103" s="227" t="s">
        <v>58</v>
      </c>
    </row>
    <row r="104" spans="2:19" ht="12.75" customHeight="1" x14ac:dyDescent="0.2">
      <c r="B104" s="438" t="s">
        <v>82</v>
      </c>
      <c r="C104" s="320">
        <v>226</v>
      </c>
      <c r="D104" s="419">
        <v>243</v>
      </c>
      <c r="E104" s="249" t="s">
        <v>58</v>
      </c>
      <c r="F104" s="249" t="s">
        <v>58</v>
      </c>
      <c r="G104" s="241">
        <f t="shared" ref="G104:G109" si="24">H104+I104+J104+K104+L104+M104+N104+O104+P104+Q104+R104+S104</f>
        <v>0</v>
      </c>
      <c r="H104" s="241">
        <f t="shared" ref="H104:S104" si="25">H105+H106+H107+H108+H109</f>
        <v>0</v>
      </c>
      <c r="I104" s="241">
        <f t="shared" si="25"/>
        <v>0</v>
      </c>
      <c r="J104" s="241">
        <f t="shared" si="25"/>
        <v>0</v>
      </c>
      <c r="K104" s="241">
        <f t="shared" si="25"/>
        <v>0</v>
      </c>
      <c r="L104" s="241">
        <f t="shared" si="25"/>
        <v>0</v>
      </c>
      <c r="M104" s="241">
        <f t="shared" si="25"/>
        <v>0</v>
      </c>
      <c r="N104" s="241">
        <f t="shared" si="25"/>
        <v>0</v>
      </c>
      <c r="O104" s="241">
        <f t="shared" si="25"/>
        <v>0</v>
      </c>
      <c r="P104" s="241">
        <f t="shared" si="25"/>
        <v>0</v>
      </c>
      <c r="Q104" s="241">
        <f t="shared" si="25"/>
        <v>0</v>
      </c>
      <c r="R104" s="241">
        <f t="shared" si="25"/>
        <v>0</v>
      </c>
      <c r="S104" s="241">
        <f t="shared" si="25"/>
        <v>0</v>
      </c>
    </row>
    <row r="105" spans="2:19" x14ac:dyDescent="0.2">
      <c r="B105" s="438"/>
      <c r="C105" s="320"/>
      <c r="D105" s="419"/>
      <c r="E105" s="250" t="s">
        <v>60</v>
      </c>
      <c r="F105" s="250" t="s">
        <v>61</v>
      </c>
      <c r="G105" s="241">
        <f t="shared" si="24"/>
        <v>0</v>
      </c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</row>
    <row r="106" spans="2:19" x14ac:dyDescent="0.2">
      <c r="B106" s="438"/>
      <c r="C106" s="320"/>
      <c r="D106" s="419"/>
      <c r="E106" s="250" t="s">
        <v>62</v>
      </c>
      <c r="F106" s="250" t="s">
        <v>62</v>
      </c>
      <c r="G106" s="241">
        <f t="shared" si="24"/>
        <v>0</v>
      </c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</row>
    <row r="107" spans="2:19" x14ac:dyDescent="0.2">
      <c r="B107" s="438"/>
      <c r="C107" s="320"/>
      <c r="D107" s="419"/>
      <c r="E107" s="250" t="s">
        <v>63</v>
      </c>
      <c r="F107" s="250" t="s">
        <v>61</v>
      </c>
      <c r="G107" s="241">
        <f t="shared" si="24"/>
        <v>0</v>
      </c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</row>
    <row r="108" spans="2:19" x14ac:dyDescent="0.2">
      <c r="B108" s="438"/>
      <c r="C108" s="320"/>
      <c r="D108" s="419"/>
      <c r="E108" s="250" t="s">
        <v>64</v>
      </c>
      <c r="F108" s="250" t="s">
        <v>65</v>
      </c>
      <c r="G108" s="241">
        <f t="shared" si="24"/>
        <v>0</v>
      </c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</row>
    <row r="109" spans="2:19" x14ac:dyDescent="0.2">
      <c r="B109" s="438"/>
      <c r="C109" s="320"/>
      <c r="D109" s="419"/>
      <c r="E109" s="227" t="s">
        <v>64</v>
      </c>
      <c r="F109" s="227" t="s">
        <v>66</v>
      </c>
      <c r="G109" s="241">
        <f t="shared" si="24"/>
        <v>0</v>
      </c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</row>
    <row r="110" spans="2:19" x14ac:dyDescent="0.2">
      <c r="B110" s="248" t="s">
        <v>74</v>
      </c>
      <c r="C110" s="68" t="s">
        <v>58</v>
      </c>
      <c r="D110" s="227" t="s">
        <v>58</v>
      </c>
      <c r="E110" s="227" t="s">
        <v>58</v>
      </c>
      <c r="F110" s="227" t="s">
        <v>58</v>
      </c>
      <c r="G110" s="245" t="s">
        <v>58</v>
      </c>
      <c r="H110" s="227" t="s">
        <v>58</v>
      </c>
      <c r="I110" s="227" t="s">
        <v>58</v>
      </c>
      <c r="J110" s="227" t="s">
        <v>58</v>
      </c>
      <c r="K110" s="68" t="s">
        <v>58</v>
      </c>
      <c r="L110" s="227" t="s">
        <v>58</v>
      </c>
      <c r="M110" s="227" t="s">
        <v>58</v>
      </c>
      <c r="N110" s="227" t="s">
        <v>58</v>
      </c>
      <c r="O110" s="68" t="s">
        <v>58</v>
      </c>
      <c r="P110" s="227" t="s">
        <v>58</v>
      </c>
      <c r="Q110" s="227" t="s">
        <v>58</v>
      </c>
      <c r="R110" s="227" t="s">
        <v>58</v>
      </c>
      <c r="S110" s="227" t="s">
        <v>58</v>
      </c>
    </row>
    <row r="111" spans="2:19" x14ac:dyDescent="0.2">
      <c r="B111" s="248" t="s">
        <v>83</v>
      </c>
      <c r="C111" s="223" t="s">
        <v>58</v>
      </c>
      <c r="D111" s="224" t="s">
        <v>58</v>
      </c>
      <c r="E111" s="224" t="s">
        <v>58</v>
      </c>
      <c r="F111" s="224" t="s">
        <v>58</v>
      </c>
      <c r="G111" s="241">
        <f t="shared" ref="G111:G118" si="26">H111+I111+J111+K111+L111+M111+N111+O111+P111+Q111+R111+S111</f>
        <v>0</v>
      </c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</row>
    <row r="112" spans="2:19" ht="12.75" customHeight="1" x14ac:dyDescent="0.2">
      <c r="B112" s="438" t="s">
        <v>82</v>
      </c>
      <c r="C112" s="320">
        <v>226</v>
      </c>
      <c r="D112" s="419">
        <v>244</v>
      </c>
      <c r="E112" s="249" t="s">
        <v>58</v>
      </c>
      <c r="F112" s="249" t="s">
        <v>58</v>
      </c>
      <c r="G112" s="241">
        <f t="shared" si="26"/>
        <v>115100</v>
      </c>
      <c r="H112" s="241">
        <f t="shared" ref="H112:S112" si="27">H113+H114+H115+H116+H117</f>
        <v>9600</v>
      </c>
      <c r="I112" s="241">
        <f t="shared" si="27"/>
        <v>9600</v>
      </c>
      <c r="J112" s="241">
        <f t="shared" si="27"/>
        <v>9600</v>
      </c>
      <c r="K112" s="241">
        <f t="shared" si="27"/>
        <v>9600</v>
      </c>
      <c r="L112" s="241">
        <f t="shared" si="27"/>
        <v>9600</v>
      </c>
      <c r="M112" s="241">
        <f t="shared" si="27"/>
        <v>9600</v>
      </c>
      <c r="N112" s="241">
        <f t="shared" si="27"/>
        <v>9550</v>
      </c>
      <c r="O112" s="241">
        <f t="shared" si="27"/>
        <v>9600</v>
      </c>
      <c r="P112" s="241">
        <f t="shared" si="27"/>
        <v>9600</v>
      </c>
      <c r="Q112" s="241">
        <f t="shared" si="27"/>
        <v>9650</v>
      </c>
      <c r="R112" s="241">
        <f t="shared" si="27"/>
        <v>9600</v>
      </c>
      <c r="S112" s="241">
        <f t="shared" si="27"/>
        <v>9500</v>
      </c>
    </row>
    <row r="113" spans="2:19" x14ac:dyDescent="0.2">
      <c r="B113" s="438"/>
      <c r="C113" s="320"/>
      <c r="D113" s="419"/>
      <c r="E113" s="250" t="s">
        <v>60</v>
      </c>
      <c r="F113" s="250" t="s">
        <v>61</v>
      </c>
      <c r="G113" s="241">
        <f t="shared" si="26"/>
        <v>0</v>
      </c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</row>
    <row r="114" spans="2:19" x14ac:dyDescent="0.2">
      <c r="B114" s="438"/>
      <c r="C114" s="320"/>
      <c r="D114" s="419"/>
      <c r="E114" s="250" t="s">
        <v>62</v>
      </c>
      <c r="F114" s="250" t="s">
        <v>62</v>
      </c>
      <c r="G114" s="241">
        <f t="shared" si="26"/>
        <v>0</v>
      </c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</row>
    <row r="115" spans="2:19" x14ac:dyDescent="0.2">
      <c r="B115" s="438"/>
      <c r="C115" s="320"/>
      <c r="D115" s="419"/>
      <c r="E115" s="250" t="s">
        <v>63</v>
      </c>
      <c r="F115" s="250" t="s">
        <v>61</v>
      </c>
      <c r="G115" s="241">
        <f t="shared" si="26"/>
        <v>0</v>
      </c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</row>
    <row r="116" spans="2:19" x14ac:dyDescent="0.2">
      <c r="B116" s="438"/>
      <c r="C116" s="320"/>
      <c r="D116" s="419"/>
      <c r="E116" s="250" t="s">
        <v>64</v>
      </c>
      <c r="F116" s="250" t="s">
        <v>65</v>
      </c>
      <c r="G116" s="241">
        <f t="shared" si="26"/>
        <v>115100</v>
      </c>
      <c r="H116" s="251">
        <v>9600</v>
      </c>
      <c r="I116" s="251">
        <v>9600</v>
      </c>
      <c r="J116" s="251">
        <v>9600</v>
      </c>
      <c r="K116" s="251">
        <v>9600</v>
      </c>
      <c r="L116" s="251">
        <v>9600</v>
      </c>
      <c r="M116" s="251">
        <v>9600</v>
      </c>
      <c r="N116" s="251">
        <v>9550</v>
      </c>
      <c r="O116" s="251">
        <v>9600</v>
      </c>
      <c r="P116" s="251">
        <v>9600</v>
      </c>
      <c r="Q116" s="251">
        <v>9650</v>
      </c>
      <c r="R116" s="251">
        <v>9600</v>
      </c>
      <c r="S116" s="251">
        <v>9500</v>
      </c>
    </row>
    <row r="117" spans="2:19" x14ac:dyDescent="0.2">
      <c r="B117" s="438"/>
      <c r="C117" s="320"/>
      <c r="D117" s="419"/>
      <c r="E117" s="227" t="s">
        <v>64</v>
      </c>
      <c r="F117" s="227" t="s">
        <v>66</v>
      </c>
      <c r="G117" s="241">
        <f t="shared" si="26"/>
        <v>0</v>
      </c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</row>
    <row r="118" spans="2:19" ht="51" x14ac:dyDescent="0.2">
      <c r="B118" s="246" t="s">
        <v>84</v>
      </c>
      <c r="C118" s="64">
        <v>240</v>
      </c>
      <c r="D118" s="232" t="s">
        <v>58</v>
      </c>
      <c r="E118" s="232" t="s">
        <v>58</v>
      </c>
      <c r="F118" s="232" t="s">
        <v>58</v>
      </c>
      <c r="G118" s="241">
        <f t="shared" si="26"/>
        <v>0</v>
      </c>
      <c r="H118" s="247">
        <f t="shared" ref="H118:S118" si="28">H120</f>
        <v>0</v>
      </c>
      <c r="I118" s="247">
        <f t="shared" si="28"/>
        <v>0</v>
      </c>
      <c r="J118" s="247">
        <f t="shared" si="28"/>
        <v>0</v>
      </c>
      <c r="K118" s="247">
        <f t="shared" si="28"/>
        <v>0</v>
      </c>
      <c r="L118" s="247">
        <f t="shared" si="28"/>
        <v>0</v>
      </c>
      <c r="M118" s="247">
        <f t="shared" si="28"/>
        <v>0</v>
      </c>
      <c r="N118" s="247">
        <f t="shared" si="28"/>
        <v>0</v>
      </c>
      <c r="O118" s="247">
        <f t="shared" si="28"/>
        <v>0</v>
      </c>
      <c r="P118" s="247">
        <f t="shared" si="28"/>
        <v>0</v>
      </c>
      <c r="Q118" s="247">
        <f t="shared" si="28"/>
        <v>0</v>
      </c>
      <c r="R118" s="247">
        <f t="shared" si="28"/>
        <v>0</v>
      </c>
      <c r="S118" s="247">
        <f t="shared" si="28"/>
        <v>0</v>
      </c>
    </row>
    <row r="119" spans="2:19" x14ac:dyDescent="0.2">
      <c r="B119" s="248" t="s">
        <v>74</v>
      </c>
      <c r="C119" s="68" t="s">
        <v>58</v>
      </c>
      <c r="D119" s="227" t="s">
        <v>58</v>
      </c>
      <c r="E119" s="227" t="s">
        <v>58</v>
      </c>
      <c r="F119" s="227" t="s">
        <v>58</v>
      </c>
      <c r="G119" s="245" t="s">
        <v>58</v>
      </c>
      <c r="H119" s="227" t="s">
        <v>58</v>
      </c>
      <c r="I119" s="227" t="s">
        <v>58</v>
      </c>
      <c r="J119" s="227" t="s">
        <v>58</v>
      </c>
      <c r="K119" s="68" t="s">
        <v>58</v>
      </c>
      <c r="L119" s="227" t="s">
        <v>58</v>
      </c>
      <c r="M119" s="227" t="s">
        <v>58</v>
      </c>
      <c r="N119" s="227" t="s">
        <v>58</v>
      </c>
      <c r="O119" s="68" t="s">
        <v>58</v>
      </c>
      <c r="P119" s="227" t="s">
        <v>58</v>
      </c>
      <c r="Q119" s="227" t="s">
        <v>58</v>
      </c>
      <c r="R119" s="227" t="s">
        <v>58</v>
      </c>
      <c r="S119" s="227" t="s">
        <v>58</v>
      </c>
    </row>
    <row r="120" spans="2:19" ht="12.75" customHeight="1" x14ac:dyDescent="0.2">
      <c r="B120" s="438" t="s">
        <v>85</v>
      </c>
      <c r="C120" s="320">
        <v>241</v>
      </c>
      <c r="D120" s="419" t="s">
        <v>58</v>
      </c>
      <c r="E120" s="249" t="s">
        <v>58</v>
      </c>
      <c r="F120" s="249" t="s">
        <v>58</v>
      </c>
      <c r="G120" s="241">
        <f t="shared" ref="G120:G126" si="29">H120+I120+J120+K120+L120+M120+N120+O120+P120+Q120+R120+S120</f>
        <v>0</v>
      </c>
      <c r="H120" s="241">
        <f t="shared" ref="H120:S120" si="30">H121+H122+H123+H124+H125</f>
        <v>0</v>
      </c>
      <c r="I120" s="241">
        <f t="shared" si="30"/>
        <v>0</v>
      </c>
      <c r="J120" s="241">
        <f t="shared" si="30"/>
        <v>0</v>
      </c>
      <c r="K120" s="241">
        <f t="shared" si="30"/>
        <v>0</v>
      </c>
      <c r="L120" s="241">
        <f t="shared" si="30"/>
        <v>0</v>
      </c>
      <c r="M120" s="241">
        <f t="shared" si="30"/>
        <v>0</v>
      </c>
      <c r="N120" s="241">
        <f t="shared" si="30"/>
        <v>0</v>
      </c>
      <c r="O120" s="241">
        <f t="shared" si="30"/>
        <v>0</v>
      </c>
      <c r="P120" s="241">
        <f t="shared" si="30"/>
        <v>0</v>
      </c>
      <c r="Q120" s="241">
        <f t="shared" si="30"/>
        <v>0</v>
      </c>
      <c r="R120" s="241">
        <f t="shared" si="30"/>
        <v>0</v>
      </c>
      <c r="S120" s="241">
        <f t="shared" si="30"/>
        <v>0</v>
      </c>
    </row>
    <row r="121" spans="2:19" x14ac:dyDescent="0.2">
      <c r="B121" s="438"/>
      <c r="C121" s="320"/>
      <c r="D121" s="419"/>
      <c r="E121" s="250" t="s">
        <v>60</v>
      </c>
      <c r="F121" s="250" t="s">
        <v>61</v>
      </c>
      <c r="G121" s="241">
        <f t="shared" si="29"/>
        <v>0</v>
      </c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</row>
    <row r="122" spans="2:19" x14ac:dyDescent="0.2">
      <c r="B122" s="438"/>
      <c r="C122" s="320"/>
      <c r="D122" s="419"/>
      <c r="E122" s="250" t="s">
        <v>62</v>
      </c>
      <c r="F122" s="250" t="s">
        <v>62</v>
      </c>
      <c r="G122" s="241">
        <f t="shared" si="29"/>
        <v>0</v>
      </c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</row>
    <row r="123" spans="2:19" x14ac:dyDescent="0.2">
      <c r="B123" s="438"/>
      <c r="C123" s="320"/>
      <c r="D123" s="419"/>
      <c r="E123" s="250" t="s">
        <v>63</v>
      </c>
      <c r="F123" s="250" t="s">
        <v>61</v>
      </c>
      <c r="G123" s="241">
        <f t="shared" si="29"/>
        <v>0</v>
      </c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</row>
    <row r="124" spans="2:19" x14ac:dyDescent="0.2">
      <c r="B124" s="438"/>
      <c r="C124" s="320"/>
      <c r="D124" s="419"/>
      <c r="E124" s="250" t="s">
        <v>64</v>
      </c>
      <c r="F124" s="250" t="s">
        <v>65</v>
      </c>
      <c r="G124" s="241">
        <f t="shared" si="29"/>
        <v>0</v>
      </c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</row>
    <row r="125" spans="2:19" x14ac:dyDescent="0.2">
      <c r="B125" s="438"/>
      <c r="C125" s="320"/>
      <c r="D125" s="419"/>
      <c r="E125" s="227" t="s">
        <v>64</v>
      </c>
      <c r="F125" s="227" t="s">
        <v>66</v>
      </c>
      <c r="G125" s="241">
        <f t="shared" si="29"/>
        <v>0</v>
      </c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</row>
    <row r="126" spans="2:19" ht="38.25" x14ac:dyDescent="0.2">
      <c r="B126" s="246" t="s">
        <v>86</v>
      </c>
      <c r="C126" s="223" t="s">
        <v>273</v>
      </c>
      <c r="D126" s="224" t="s">
        <v>58</v>
      </c>
      <c r="E126" s="224" t="s">
        <v>58</v>
      </c>
      <c r="F126" s="224" t="s">
        <v>58</v>
      </c>
      <c r="G126" s="241">
        <f t="shared" si="29"/>
        <v>0</v>
      </c>
      <c r="H126" s="247">
        <f t="shared" ref="H126:S126" si="31">H128+H134</f>
        <v>0</v>
      </c>
      <c r="I126" s="247">
        <f t="shared" si="31"/>
        <v>0</v>
      </c>
      <c r="J126" s="247">
        <f t="shared" si="31"/>
        <v>0</v>
      </c>
      <c r="K126" s="247">
        <f t="shared" si="31"/>
        <v>0</v>
      </c>
      <c r="L126" s="247">
        <f t="shared" si="31"/>
        <v>0</v>
      </c>
      <c r="M126" s="247">
        <f t="shared" si="31"/>
        <v>0</v>
      </c>
      <c r="N126" s="247">
        <f t="shared" si="31"/>
        <v>0</v>
      </c>
      <c r="O126" s="247">
        <f t="shared" si="31"/>
        <v>0</v>
      </c>
      <c r="P126" s="247">
        <f t="shared" si="31"/>
        <v>0</v>
      </c>
      <c r="Q126" s="247">
        <f t="shared" si="31"/>
        <v>0</v>
      </c>
      <c r="R126" s="247">
        <f t="shared" si="31"/>
        <v>0</v>
      </c>
      <c r="S126" s="247">
        <f t="shared" si="31"/>
        <v>0</v>
      </c>
    </row>
    <row r="127" spans="2:19" x14ac:dyDescent="0.2">
      <c r="B127" s="248" t="s">
        <v>74</v>
      </c>
      <c r="C127" s="68" t="s">
        <v>58</v>
      </c>
      <c r="D127" s="227" t="s">
        <v>58</v>
      </c>
      <c r="E127" s="227" t="s">
        <v>58</v>
      </c>
      <c r="F127" s="227" t="s">
        <v>58</v>
      </c>
      <c r="G127" s="245" t="s">
        <v>58</v>
      </c>
      <c r="H127" s="227" t="s">
        <v>58</v>
      </c>
      <c r="I127" s="227" t="s">
        <v>58</v>
      </c>
      <c r="J127" s="227" t="s">
        <v>58</v>
      </c>
      <c r="K127" s="68" t="s">
        <v>58</v>
      </c>
      <c r="L127" s="227" t="s">
        <v>58</v>
      </c>
      <c r="M127" s="227" t="s">
        <v>58</v>
      </c>
      <c r="N127" s="227" t="s">
        <v>58</v>
      </c>
      <c r="O127" s="68" t="s">
        <v>58</v>
      </c>
      <c r="P127" s="227" t="s">
        <v>58</v>
      </c>
      <c r="Q127" s="227" t="s">
        <v>58</v>
      </c>
      <c r="R127" s="227" t="s">
        <v>58</v>
      </c>
      <c r="S127" s="227" t="s">
        <v>58</v>
      </c>
    </row>
    <row r="128" spans="2:19" ht="12.75" customHeight="1" x14ac:dyDescent="0.2">
      <c r="B128" s="438" t="s">
        <v>87</v>
      </c>
      <c r="C128" s="321" t="s">
        <v>274</v>
      </c>
      <c r="D128" s="417" t="s">
        <v>229</v>
      </c>
      <c r="E128" s="249" t="s">
        <v>58</v>
      </c>
      <c r="F128" s="249" t="s">
        <v>58</v>
      </c>
      <c r="G128" s="241">
        <f t="shared" ref="G128:G140" si="32">H128+I128+J128+K128+L128+M128+N128+O128+P128+Q128+R128+S128</f>
        <v>0</v>
      </c>
      <c r="H128" s="241">
        <f t="shared" ref="H128:S128" si="33">H129+H130+H131+H132+H133</f>
        <v>0</v>
      </c>
      <c r="I128" s="241">
        <f t="shared" si="33"/>
        <v>0</v>
      </c>
      <c r="J128" s="241">
        <f t="shared" si="33"/>
        <v>0</v>
      </c>
      <c r="K128" s="241">
        <f t="shared" si="33"/>
        <v>0</v>
      </c>
      <c r="L128" s="241">
        <f t="shared" si="33"/>
        <v>0</v>
      </c>
      <c r="M128" s="241">
        <f t="shared" si="33"/>
        <v>0</v>
      </c>
      <c r="N128" s="241">
        <f t="shared" si="33"/>
        <v>0</v>
      </c>
      <c r="O128" s="241">
        <f t="shared" si="33"/>
        <v>0</v>
      </c>
      <c r="P128" s="241">
        <f t="shared" si="33"/>
        <v>0</v>
      </c>
      <c r="Q128" s="241">
        <f t="shared" si="33"/>
        <v>0</v>
      </c>
      <c r="R128" s="241">
        <f t="shared" si="33"/>
        <v>0</v>
      </c>
      <c r="S128" s="241">
        <f t="shared" si="33"/>
        <v>0</v>
      </c>
    </row>
    <row r="129" spans="2:19" x14ac:dyDescent="0.2">
      <c r="B129" s="438"/>
      <c r="C129" s="321"/>
      <c r="D129" s="417"/>
      <c r="E129" s="250" t="s">
        <v>60</v>
      </c>
      <c r="F129" s="250" t="s">
        <v>61</v>
      </c>
      <c r="G129" s="241">
        <f t="shared" si="32"/>
        <v>0</v>
      </c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</row>
    <row r="130" spans="2:19" x14ac:dyDescent="0.2">
      <c r="B130" s="438"/>
      <c r="C130" s="321"/>
      <c r="D130" s="417"/>
      <c r="E130" s="250" t="s">
        <v>62</v>
      </c>
      <c r="F130" s="250" t="s">
        <v>62</v>
      </c>
      <c r="G130" s="241">
        <f t="shared" si="32"/>
        <v>0</v>
      </c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</row>
    <row r="131" spans="2:19" x14ac:dyDescent="0.2">
      <c r="B131" s="438"/>
      <c r="C131" s="321"/>
      <c r="D131" s="417"/>
      <c r="E131" s="250" t="s">
        <v>63</v>
      </c>
      <c r="F131" s="250" t="s">
        <v>61</v>
      </c>
      <c r="G131" s="241">
        <f t="shared" si="32"/>
        <v>0</v>
      </c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</row>
    <row r="132" spans="2:19" x14ac:dyDescent="0.2">
      <c r="B132" s="438"/>
      <c r="C132" s="321"/>
      <c r="D132" s="417"/>
      <c r="E132" s="250" t="s">
        <v>64</v>
      </c>
      <c r="F132" s="250" t="s">
        <v>65</v>
      </c>
      <c r="G132" s="241">
        <f t="shared" si="32"/>
        <v>0</v>
      </c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</row>
    <row r="133" spans="2:19" x14ac:dyDescent="0.2">
      <c r="B133" s="438"/>
      <c r="C133" s="321"/>
      <c r="D133" s="417"/>
      <c r="E133" s="227" t="s">
        <v>64</v>
      </c>
      <c r="F133" s="227" t="s">
        <v>66</v>
      </c>
      <c r="G133" s="241">
        <f t="shared" si="32"/>
        <v>0</v>
      </c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</row>
    <row r="134" spans="2:19" ht="12.75" customHeight="1" x14ac:dyDescent="0.2">
      <c r="B134" s="438" t="s">
        <v>88</v>
      </c>
      <c r="C134" s="321" t="s">
        <v>228</v>
      </c>
      <c r="D134" s="417" t="s">
        <v>58</v>
      </c>
      <c r="E134" s="249" t="s">
        <v>58</v>
      </c>
      <c r="F134" s="249" t="s">
        <v>58</v>
      </c>
      <c r="G134" s="241">
        <f t="shared" si="32"/>
        <v>0</v>
      </c>
      <c r="H134" s="241">
        <f t="shared" ref="H134:S134" si="34">H135+H136+H137+H138+H139</f>
        <v>0</v>
      </c>
      <c r="I134" s="241">
        <f t="shared" si="34"/>
        <v>0</v>
      </c>
      <c r="J134" s="241">
        <f t="shared" si="34"/>
        <v>0</v>
      </c>
      <c r="K134" s="241">
        <f t="shared" si="34"/>
        <v>0</v>
      </c>
      <c r="L134" s="241">
        <f t="shared" si="34"/>
        <v>0</v>
      </c>
      <c r="M134" s="241">
        <f t="shared" si="34"/>
        <v>0</v>
      </c>
      <c r="N134" s="241">
        <f t="shared" si="34"/>
        <v>0</v>
      </c>
      <c r="O134" s="241">
        <f t="shared" si="34"/>
        <v>0</v>
      </c>
      <c r="P134" s="241">
        <f t="shared" si="34"/>
        <v>0</v>
      </c>
      <c r="Q134" s="241">
        <f t="shared" si="34"/>
        <v>0</v>
      </c>
      <c r="R134" s="241">
        <f t="shared" si="34"/>
        <v>0</v>
      </c>
      <c r="S134" s="241">
        <f t="shared" si="34"/>
        <v>0</v>
      </c>
    </row>
    <row r="135" spans="2:19" x14ac:dyDescent="0.2">
      <c r="B135" s="438"/>
      <c r="C135" s="321"/>
      <c r="D135" s="417"/>
      <c r="E135" s="250" t="s">
        <v>60</v>
      </c>
      <c r="F135" s="250" t="s">
        <v>61</v>
      </c>
      <c r="G135" s="241">
        <f t="shared" si="32"/>
        <v>0</v>
      </c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</row>
    <row r="136" spans="2:19" x14ac:dyDescent="0.2">
      <c r="B136" s="438"/>
      <c r="C136" s="321"/>
      <c r="D136" s="417"/>
      <c r="E136" s="250" t="s">
        <v>62</v>
      </c>
      <c r="F136" s="250" t="s">
        <v>62</v>
      </c>
      <c r="G136" s="241">
        <f t="shared" si="32"/>
        <v>0</v>
      </c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</row>
    <row r="137" spans="2:19" x14ac:dyDescent="0.2">
      <c r="B137" s="438"/>
      <c r="C137" s="321"/>
      <c r="D137" s="417"/>
      <c r="E137" s="250" t="s">
        <v>63</v>
      </c>
      <c r="F137" s="250" t="s">
        <v>61</v>
      </c>
      <c r="G137" s="241">
        <f t="shared" si="32"/>
        <v>0</v>
      </c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</row>
    <row r="138" spans="2:19" x14ac:dyDescent="0.2">
      <c r="B138" s="438"/>
      <c r="C138" s="321"/>
      <c r="D138" s="417"/>
      <c r="E138" s="250" t="s">
        <v>64</v>
      </c>
      <c r="F138" s="250" t="s">
        <v>65</v>
      </c>
      <c r="G138" s="241">
        <f t="shared" si="32"/>
        <v>0</v>
      </c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</row>
    <row r="139" spans="2:19" x14ac:dyDescent="0.2">
      <c r="B139" s="438"/>
      <c r="C139" s="321"/>
      <c r="D139" s="417"/>
      <c r="E139" s="227" t="s">
        <v>64</v>
      </c>
      <c r="F139" s="227" t="s">
        <v>66</v>
      </c>
      <c r="G139" s="241">
        <f t="shared" si="32"/>
        <v>0</v>
      </c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</row>
    <row r="140" spans="2:19" ht="25.5" x14ac:dyDescent="0.2">
      <c r="B140" s="246" t="s">
        <v>89</v>
      </c>
      <c r="C140" s="223" t="s">
        <v>230</v>
      </c>
      <c r="D140" s="224" t="s">
        <v>58</v>
      </c>
      <c r="E140" s="224" t="s">
        <v>58</v>
      </c>
      <c r="F140" s="224" t="s">
        <v>58</v>
      </c>
      <c r="G140" s="241">
        <f t="shared" si="32"/>
        <v>10000</v>
      </c>
      <c r="H140" s="247">
        <f t="shared" ref="H140:S140" si="35">H142+H148+H160+H166+H172+H178+H184</f>
        <v>4000</v>
      </c>
      <c r="I140" s="247">
        <f t="shared" si="35"/>
        <v>4000</v>
      </c>
      <c r="J140" s="247">
        <f t="shared" si="35"/>
        <v>2000</v>
      </c>
      <c r="K140" s="247">
        <f t="shared" si="35"/>
        <v>0</v>
      </c>
      <c r="L140" s="247">
        <f t="shared" si="35"/>
        <v>0</v>
      </c>
      <c r="M140" s="247">
        <f t="shared" si="35"/>
        <v>0</v>
      </c>
      <c r="N140" s="247">
        <f t="shared" si="35"/>
        <v>0</v>
      </c>
      <c r="O140" s="247">
        <f t="shared" si="35"/>
        <v>0</v>
      </c>
      <c r="P140" s="247">
        <f t="shared" si="35"/>
        <v>0</v>
      </c>
      <c r="Q140" s="247">
        <f t="shared" si="35"/>
        <v>0</v>
      </c>
      <c r="R140" s="247">
        <f t="shared" si="35"/>
        <v>0</v>
      </c>
      <c r="S140" s="247">
        <f t="shared" si="35"/>
        <v>0</v>
      </c>
    </row>
    <row r="141" spans="2:19" x14ac:dyDescent="0.2">
      <c r="B141" s="248" t="s">
        <v>19</v>
      </c>
      <c r="C141" s="68" t="s">
        <v>58</v>
      </c>
      <c r="D141" s="227" t="s">
        <v>58</v>
      </c>
      <c r="E141" s="227" t="s">
        <v>58</v>
      </c>
      <c r="F141" s="227" t="s">
        <v>58</v>
      </c>
      <c r="G141" s="241" t="s">
        <v>58</v>
      </c>
      <c r="H141" s="227" t="s">
        <v>58</v>
      </c>
      <c r="I141" s="227" t="s">
        <v>58</v>
      </c>
      <c r="J141" s="227" t="s">
        <v>58</v>
      </c>
      <c r="K141" s="68" t="s">
        <v>58</v>
      </c>
      <c r="L141" s="227" t="s">
        <v>58</v>
      </c>
      <c r="M141" s="227" t="s">
        <v>58</v>
      </c>
      <c r="N141" s="227" t="s">
        <v>58</v>
      </c>
      <c r="O141" s="68" t="s">
        <v>58</v>
      </c>
      <c r="P141" s="227" t="s">
        <v>58</v>
      </c>
      <c r="Q141" s="227" t="s">
        <v>58</v>
      </c>
      <c r="R141" s="227" t="s">
        <v>58</v>
      </c>
      <c r="S141" s="227" t="s">
        <v>58</v>
      </c>
    </row>
    <row r="142" spans="2:19" ht="12.75" customHeight="1" x14ac:dyDescent="0.2">
      <c r="B142" s="418" t="s">
        <v>89</v>
      </c>
      <c r="C142" s="321" t="s">
        <v>275</v>
      </c>
      <c r="D142" s="417" t="s">
        <v>69</v>
      </c>
      <c r="E142" s="249" t="s">
        <v>58</v>
      </c>
      <c r="F142" s="249" t="s">
        <v>58</v>
      </c>
      <c r="G142" s="241">
        <f t="shared" ref="G142:G173" si="36">H142+I142+J142+K142+L142+M142+N142+O142+P142+Q142+R142+S142</f>
        <v>0</v>
      </c>
      <c r="H142" s="241">
        <f t="shared" ref="H142:S142" si="37">H143+H144+H145+H146+H147</f>
        <v>0</v>
      </c>
      <c r="I142" s="241">
        <f t="shared" si="37"/>
        <v>0</v>
      </c>
      <c r="J142" s="241">
        <f t="shared" si="37"/>
        <v>0</v>
      </c>
      <c r="K142" s="241">
        <f t="shared" si="37"/>
        <v>0</v>
      </c>
      <c r="L142" s="241">
        <f t="shared" si="37"/>
        <v>0</v>
      </c>
      <c r="M142" s="241">
        <f t="shared" si="37"/>
        <v>0</v>
      </c>
      <c r="N142" s="241">
        <f t="shared" si="37"/>
        <v>0</v>
      </c>
      <c r="O142" s="241">
        <f t="shared" si="37"/>
        <v>0</v>
      </c>
      <c r="P142" s="241">
        <f t="shared" si="37"/>
        <v>0</v>
      </c>
      <c r="Q142" s="241">
        <f t="shared" si="37"/>
        <v>0</v>
      </c>
      <c r="R142" s="241">
        <f t="shared" si="37"/>
        <v>0</v>
      </c>
      <c r="S142" s="241">
        <f t="shared" si="37"/>
        <v>0</v>
      </c>
    </row>
    <row r="143" spans="2:19" x14ac:dyDescent="0.2">
      <c r="B143" s="418"/>
      <c r="C143" s="321"/>
      <c r="D143" s="417"/>
      <c r="E143" s="250" t="s">
        <v>60</v>
      </c>
      <c r="F143" s="250" t="s">
        <v>61</v>
      </c>
      <c r="G143" s="241">
        <f t="shared" si="36"/>
        <v>0</v>
      </c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</row>
    <row r="144" spans="2:19" x14ac:dyDescent="0.2">
      <c r="B144" s="418"/>
      <c r="C144" s="321"/>
      <c r="D144" s="417"/>
      <c r="E144" s="250" t="s">
        <v>62</v>
      </c>
      <c r="F144" s="250" t="s">
        <v>62</v>
      </c>
      <c r="G144" s="241">
        <f t="shared" si="36"/>
        <v>0</v>
      </c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</row>
    <row r="145" spans="2:19" x14ac:dyDescent="0.2">
      <c r="B145" s="418"/>
      <c r="C145" s="321"/>
      <c r="D145" s="417"/>
      <c r="E145" s="250" t="s">
        <v>63</v>
      </c>
      <c r="F145" s="250" t="s">
        <v>61</v>
      </c>
      <c r="G145" s="241">
        <f t="shared" si="36"/>
        <v>0</v>
      </c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</row>
    <row r="146" spans="2:19" x14ac:dyDescent="0.2">
      <c r="B146" s="418"/>
      <c r="C146" s="321"/>
      <c r="D146" s="417"/>
      <c r="E146" s="250" t="s">
        <v>64</v>
      </c>
      <c r="F146" s="250" t="s">
        <v>65</v>
      </c>
      <c r="G146" s="241">
        <f t="shared" si="36"/>
        <v>0</v>
      </c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</row>
    <row r="147" spans="2:19" x14ac:dyDescent="0.2">
      <c r="B147" s="418"/>
      <c r="C147" s="321"/>
      <c r="D147" s="417"/>
      <c r="E147" s="227" t="s">
        <v>64</v>
      </c>
      <c r="F147" s="227" t="s">
        <v>66</v>
      </c>
      <c r="G147" s="241">
        <f t="shared" si="36"/>
        <v>0</v>
      </c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</row>
    <row r="148" spans="2:19" ht="12.75" customHeight="1" x14ac:dyDescent="0.2">
      <c r="B148" s="418" t="s">
        <v>89</v>
      </c>
      <c r="C148" s="321"/>
      <c r="D148" s="417" t="s">
        <v>211</v>
      </c>
      <c r="E148" s="249" t="s">
        <v>58</v>
      </c>
      <c r="F148" s="249" t="s">
        <v>58</v>
      </c>
      <c r="G148" s="241">
        <f t="shared" si="36"/>
        <v>0</v>
      </c>
      <c r="H148" s="241">
        <f t="shared" ref="H148:S148" si="38">H149+H150+H151+H152+H153</f>
        <v>0</v>
      </c>
      <c r="I148" s="241">
        <f t="shared" si="38"/>
        <v>0</v>
      </c>
      <c r="J148" s="241">
        <f t="shared" si="38"/>
        <v>0</v>
      </c>
      <c r="K148" s="241">
        <f t="shared" si="38"/>
        <v>0</v>
      </c>
      <c r="L148" s="241">
        <f t="shared" si="38"/>
        <v>0</v>
      </c>
      <c r="M148" s="241">
        <f t="shared" si="38"/>
        <v>0</v>
      </c>
      <c r="N148" s="241">
        <f t="shared" si="38"/>
        <v>0</v>
      </c>
      <c r="O148" s="241">
        <f t="shared" si="38"/>
        <v>0</v>
      </c>
      <c r="P148" s="241">
        <f t="shared" si="38"/>
        <v>0</v>
      </c>
      <c r="Q148" s="241">
        <f t="shared" si="38"/>
        <v>0</v>
      </c>
      <c r="R148" s="241">
        <f t="shared" si="38"/>
        <v>0</v>
      </c>
      <c r="S148" s="241">
        <f t="shared" si="38"/>
        <v>0</v>
      </c>
    </row>
    <row r="149" spans="2:19" x14ac:dyDescent="0.2">
      <c r="B149" s="418"/>
      <c r="C149" s="321"/>
      <c r="D149" s="417"/>
      <c r="E149" s="250" t="s">
        <v>60</v>
      </c>
      <c r="F149" s="250" t="s">
        <v>61</v>
      </c>
      <c r="G149" s="241">
        <f t="shared" si="36"/>
        <v>0</v>
      </c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</row>
    <row r="150" spans="2:19" x14ac:dyDescent="0.2">
      <c r="B150" s="418"/>
      <c r="C150" s="321"/>
      <c r="D150" s="417"/>
      <c r="E150" s="250" t="s">
        <v>62</v>
      </c>
      <c r="F150" s="250" t="s">
        <v>62</v>
      </c>
      <c r="G150" s="241">
        <f t="shared" si="36"/>
        <v>0</v>
      </c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</row>
    <row r="151" spans="2:19" x14ac:dyDescent="0.2">
      <c r="B151" s="418"/>
      <c r="C151" s="321"/>
      <c r="D151" s="417"/>
      <c r="E151" s="250" t="s">
        <v>63</v>
      </c>
      <c r="F151" s="250" t="s">
        <v>61</v>
      </c>
      <c r="G151" s="241">
        <f t="shared" si="36"/>
        <v>0</v>
      </c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</row>
    <row r="152" spans="2:19" x14ac:dyDescent="0.2">
      <c r="B152" s="418"/>
      <c r="C152" s="321"/>
      <c r="D152" s="417"/>
      <c r="E152" s="250" t="s">
        <v>64</v>
      </c>
      <c r="F152" s="250" t="s">
        <v>65</v>
      </c>
      <c r="G152" s="241">
        <f t="shared" si="36"/>
        <v>0</v>
      </c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</row>
    <row r="153" spans="2:19" x14ac:dyDescent="0.2">
      <c r="B153" s="418"/>
      <c r="C153" s="321"/>
      <c r="D153" s="417"/>
      <c r="E153" s="227" t="s">
        <v>64</v>
      </c>
      <c r="F153" s="227" t="s">
        <v>66</v>
      </c>
      <c r="G153" s="241">
        <f t="shared" si="36"/>
        <v>0</v>
      </c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</row>
    <row r="154" spans="2:19" ht="12.75" customHeight="1" x14ac:dyDescent="0.2">
      <c r="B154" s="418"/>
      <c r="C154" s="321"/>
      <c r="D154" s="417" t="s">
        <v>231</v>
      </c>
      <c r="E154" s="249" t="s">
        <v>58</v>
      </c>
      <c r="F154" s="249" t="s">
        <v>58</v>
      </c>
      <c r="G154" s="241">
        <f t="shared" si="36"/>
        <v>0</v>
      </c>
      <c r="H154" s="241">
        <f t="shared" ref="H154:S154" si="39">H155+H156+H157+H158+H159</f>
        <v>0</v>
      </c>
      <c r="I154" s="241">
        <f t="shared" si="39"/>
        <v>0</v>
      </c>
      <c r="J154" s="241">
        <f t="shared" si="39"/>
        <v>0</v>
      </c>
      <c r="K154" s="241">
        <f t="shared" si="39"/>
        <v>0</v>
      </c>
      <c r="L154" s="241">
        <f t="shared" si="39"/>
        <v>0</v>
      </c>
      <c r="M154" s="241">
        <f t="shared" si="39"/>
        <v>0</v>
      </c>
      <c r="N154" s="241">
        <f t="shared" si="39"/>
        <v>0</v>
      </c>
      <c r="O154" s="241">
        <f t="shared" si="39"/>
        <v>0</v>
      </c>
      <c r="P154" s="241">
        <f t="shared" si="39"/>
        <v>0</v>
      </c>
      <c r="Q154" s="241">
        <f t="shared" si="39"/>
        <v>0</v>
      </c>
      <c r="R154" s="241">
        <f t="shared" si="39"/>
        <v>0</v>
      </c>
      <c r="S154" s="241">
        <f t="shared" si="39"/>
        <v>0</v>
      </c>
    </row>
    <row r="155" spans="2:19" x14ac:dyDescent="0.2">
      <c r="B155" s="418"/>
      <c r="C155" s="321"/>
      <c r="D155" s="417"/>
      <c r="E155" s="250" t="s">
        <v>60</v>
      </c>
      <c r="F155" s="250" t="s">
        <v>61</v>
      </c>
      <c r="G155" s="241">
        <f t="shared" si="36"/>
        <v>0</v>
      </c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</row>
    <row r="156" spans="2:19" x14ac:dyDescent="0.2">
      <c r="B156" s="418"/>
      <c r="C156" s="321"/>
      <c r="D156" s="417"/>
      <c r="E156" s="250" t="s">
        <v>62</v>
      </c>
      <c r="F156" s="250" t="s">
        <v>62</v>
      </c>
      <c r="G156" s="241">
        <f t="shared" si="36"/>
        <v>0</v>
      </c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</row>
    <row r="157" spans="2:19" x14ac:dyDescent="0.2">
      <c r="B157" s="418"/>
      <c r="C157" s="321"/>
      <c r="D157" s="417"/>
      <c r="E157" s="250" t="s">
        <v>63</v>
      </c>
      <c r="F157" s="250" t="s">
        <v>61</v>
      </c>
      <c r="G157" s="241">
        <f t="shared" si="36"/>
        <v>0</v>
      </c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</row>
    <row r="158" spans="2:19" x14ac:dyDescent="0.2">
      <c r="B158" s="418"/>
      <c r="C158" s="321"/>
      <c r="D158" s="417"/>
      <c r="E158" s="250" t="s">
        <v>64</v>
      </c>
      <c r="F158" s="250" t="s">
        <v>65</v>
      </c>
      <c r="G158" s="241">
        <f t="shared" si="36"/>
        <v>0</v>
      </c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</row>
    <row r="159" spans="2:19" x14ac:dyDescent="0.2">
      <c r="B159" s="418"/>
      <c r="C159" s="321"/>
      <c r="D159" s="417"/>
      <c r="E159" s="227" t="s">
        <v>64</v>
      </c>
      <c r="F159" s="227" t="s">
        <v>66</v>
      </c>
      <c r="G159" s="241">
        <f t="shared" si="36"/>
        <v>0</v>
      </c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</row>
    <row r="160" spans="2:19" ht="12.75" customHeight="1" x14ac:dyDescent="0.2">
      <c r="B160" s="418" t="s">
        <v>89</v>
      </c>
      <c r="C160" s="321"/>
      <c r="D160" s="417" t="s">
        <v>214</v>
      </c>
      <c r="E160" s="249" t="s">
        <v>58</v>
      </c>
      <c r="F160" s="249" t="s">
        <v>58</v>
      </c>
      <c r="G160" s="241">
        <f t="shared" si="36"/>
        <v>0</v>
      </c>
      <c r="H160" s="241">
        <f t="shared" ref="H160:S160" si="40">H161+H162+H163+H164+H165</f>
        <v>0</v>
      </c>
      <c r="I160" s="241">
        <f t="shared" si="40"/>
        <v>0</v>
      </c>
      <c r="J160" s="241">
        <f t="shared" si="40"/>
        <v>0</v>
      </c>
      <c r="K160" s="241">
        <f t="shared" si="40"/>
        <v>0</v>
      </c>
      <c r="L160" s="241">
        <f t="shared" si="40"/>
        <v>0</v>
      </c>
      <c r="M160" s="241">
        <f t="shared" si="40"/>
        <v>0</v>
      </c>
      <c r="N160" s="241">
        <f t="shared" si="40"/>
        <v>0</v>
      </c>
      <c r="O160" s="241">
        <f t="shared" si="40"/>
        <v>0</v>
      </c>
      <c r="P160" s="241">
        <f t="shared" si="40"/>
        <v>0</v>
      </c>
      <c r="Q160" s="241">
        <f t="shared" si="40"/>
        <v>0</v>
      </c>
      <c r="R160" s="241">
        <f t="shared" si="40"/>
        <v>0</v>
      </c>
      <c r="S160" s="241">
        <f t="shared" si="40"/>
        <v>0</v>
      </c>
    </row>
    <row r="161" spans="2:19" x14ac:dyDescent="0.2">
      <c r="B161" s="418"/>
      <c r="C161" s="321"/>
      <c r="D161" s="417"/>
      <c r="E161" s="250" t="s">
        <v>60</v>
      </c>
      <c r="F161" s="250" t="s">
        <v>61</v>
      </c>
      <c r="G161" s="241">
        <f t="shared" si="36"/>
        <v>0</v>
      </c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</row>
    <row r="162" spans="2:19" x14ac:dyDescent="0.2">
      <c r="B162" s="418"/>
      <c r="C162" s="321"/>
      <c r="D162" s="417"/>
      <c r="E162" s="250" t="s">
        <v>62</v>
      </c>
      <c r="F162" s="250" t="s">
        <v>62</v>
      </c>
      <c r="G162" s="241">
        <f t="shared" si="36"/>
        <v>0</v>
      </c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</row>
    <row r="163" spans="2:19" x14ac:dyDescent="0.2">
      <c r="B163" s="418"/>
      <c r="C163" s="321"/>
      <c r="D163" s="417"/>
      <c r="E163" s="250" t="s">
        <v>63</v>
      </c>
      <c r="F163" s="250" t="s">
        <v>61</v>
      </c>
      <c r="G163" s="241">
        <f t="shared" si="36"/>
        <v>0</v>
      </c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</row>
    <row r="164" spans="2:19" x14ac:dyDescent="0.2">
      <c r="B164" s="418"/>
      <c r="C164" s="321"/>
      <c r="D164" s="417"/>
      <c r="E164" s="250" t="s">
        <v>64</v>
      </c>
      <c r="F164" s="250" t="s">
        <v>65</v>
      </c>
      <c r="G164" s="241">
        <f t="shared" si="36"/>
        <v>0</v>
      </c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</row>
    <row r="165" spans="2:19" x14ac:dyDescent="0.2">
      <c r="B165" s="418"/>
      <c r="C165" s="321"/>
      <c r="D165" s="417"/>
      <c r="E165" s="227" t="s">
        <v>64</v>
      </c>
      <c r="F165" s="227" t="s">
        <v>66</v>
      </c>
      <c r="G165" s="241">
        <f t="shared" si="36"/>
        <v>0</v>
      </c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</row>
    <row r="166" spans="2:19" ht="12.75" customHeight="1" x14ac:dyDescent="0.2">
      <c r="B166" s="418" t="s">
        <v>89</v>
      </c>
      <c r="C166" s="321"/>
      <c r="D166" s="417" t="s">
        <v>232</v>
      </c>
      <c r="E166" s="249" t="s">
        <v>58</v>
      </c>
      <c r="F166" s="249" t="s">
        <v>58</v>
      </c>
      <c r="G166" s="241">
        <f t="shared" si="36"/>
        <v>0</v>
      </c>
      <c r="H166" s="241">
        <f t="shared" ref="H166:S166" si="41">H167+H168+H169+H170+H171</f>
        <v>0</v>
      </c>
      <c r="I166" s="241">
        <f t="shared" si="41"/>
        <v>0</v>
      </c>
      <c r="J166" s="241">
        <f t="shared" si="41"/>
        <v>0</v>
      </c>
      <c r="K166" s="241">
        <f t="shared" si="41"/>
        <v>0</v>
      </c>
      <c r="L166" s="241">
        <f t="shared" si="41"/>
        <v>0</v>
      </c>
      <c r="M166" s="241">
        <f t="shared" si="41"/>
        <v>0</v>
      </c>
      <c r="N166" s="241">
        <f t="shared" si="41"/>
        <v>0</v>
      </c>
      <c r="O166" s="241">
        <f t="shared" si="41"/>
        <v>0</v>
      </c>
      <c r="P166" s="241">
        <f t="shared" si="41"/>
        <v>0</v>
      </c>
      <c r="Q166" s="241">
        <f t="shared" si="41"/>
        <v>0</v>
      </c>
      <c r="R166" s="241">
        <f t="shared" si="41"/>
        <v>0</v>
      </c>
      <c r="S166" s="241">
        <f t="shared" si="41"/>
        <v>0</v>
      </c>
    </row>
    <row r="167" spans="2:19" x14ac:dyDescent="0.2">
      <c r="B167" s="418"/>
      <c r="C167" s="321"/>
      <c r="D167" s="417"/>
      <c r="E167" s="250" t="s">
        <v>60</v>
      </c>
      <c r="F167" s="250" t="s">
        <v>61</v>
      </c>
      <c r="G167" s="241">
        <f t="shared" si="36"/>
        <v>0</v>
      </c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</row>
    <row r="168" spans="2:19" x14ac:dyDescent="0.2">
      <c r="B168" s="418"/>
      <c r="C168" s="321"/>
      <c r="D168" s="417"/>
      <c r="E168" s="250" t="s">
        <v>62</v>
      </c>
      <c r="F168" s="250" t="s">
        <v>62</v>
      </c>
      <c r="G168" s="241">
        <f t="shared" si="36"/>
        <v>0</v>
      </c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</row>
    <row r="169" spans="2:19" x14ac:dyDescent="0.2">
      <c r="B169" s="418"/>
      <c r="C169" s="321"/>
      <c r="D169" s="417"/>
      <c r="E169" s="250" t="s">
        <v>63</v>
      </c>
      <c r="F169" s="250" t="s">
        <v>61</v>
      </c>
      <c r="G169" s="241">
        <f t="shared" si="36"/>
        <v>0</v>
      </c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</row>
    <row r="170" spans="2:19" x14ac:dyDescent="0.2">
      <c r="B170" s="418"/>
      <c r="C170" s="321"/>
      <c r="D170" s="417"/>
      <c r="E170" s="250" t="s">
        <v>64</v>
      </c>
      <c r="F170" s="250" t="s">
        <v>65</v>
      </c>
      <c r="G170" s="241">
        <f t="shared" si="36"/>
        <v>0</v>
      </c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</row>
    <row r="171" spans="2:19" x14ac:dyDescent="0.2">
      <c r="B171" s="418"/>
      <c r="C171" s="321"/>
      <c r="D171" s="417"/>
      <c r="E171" s="227" t="s">
        <v>64</v>
      </c>
      <c r="F171" s="227" t="s">
        <v>66</v>
      </c>
      <c r="G171" s="241">
        <f t="shared" si="36"/>
        <v>0</v>
      </c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</row>
    <row r="172" spans="2:19" ht="12.75" customHeight="1" x14ac:dyDescent="0.2">
      <c r="B172" s="418" t="s">
        <v>89</v>
      </c>
      <c r="C172" s="321"/>
      <c r="D172" s="417" t="s">
        <v>233</v>
      </c>
      <c r="E172" s="249" t="s">
        <v>58</v>
      </c>
      <c r="F172" s="249" t="s">
        <v>58</v>
      </c>
      <c r="G172" s="241">
        <f t="shared" si="36"/>
        <v>0</v>
      </c>
      <c r="H172" s="241">
        <f t="shared" ref="H172:S172" si="42">H173+H174+H175+H176+H177</f>
        <v>0</v>
      </c>
      <c r="I172" s="241">
        <f t="shared" si="42"/>
        <v>0</v>
      </c>
      <c r="J172" s="241">
        <f t="shared" si="42"/>
        <v>0</v>
      </c>
      <c r="K172" s="241">
        <f t="shared" si="42"/>
        <v>0</v>
      </c>
      <c r="L172" s="241">
        <f t="shared" si="42"/>
        <v>0</v>
      </c>
      <c r="M172" s="241">
        <f t="shared" si="42"/>
        <v>0</v>
      </c>
      <c r="N172" s="241">
        <f t="shared" si="42"/>
        <v>0</v>
      </c>
      <c r="O172" s="241">
        <f t="shared" si="42"/>
        <v>0</v>
      </c>
      <c r="P172" s="241">
        <f t="shared" si="42"/>
        <v>0</v>
      </c>
      <c r="Q172" s="241">
        <f t="shared" si="42"/>
        <v>0</v>
      </c>
      <c r="R172" s="241">
        <f t="shared" si="42"/>
        <v>0</v>
      </c>
      <c r="S172" s="241">
        <f t="shared" si="42"/>
        <v>0</v>
      </c>
    </row>
    <row r="173" spans="2:19" x14ac:dyDescent="0.2">
      <c r="B173" s="418"/>
      <c r="C173" s="321"/>
      <c r="D173" s="417"/>
      <c r="E173" s="250" t="s">
        <v>60</v>
      </c>
      <c r="F173" s="250" t="s">
        <v>61</v>
      </c>
      <c r="G173" s="241">
        <f t="shared" si="36"/>
        <v>0</v>
      </c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</row>
    <row r="174" spans="2:19" x14ac:dyDescent="0.2">
      <c r="B174" s="418"/>
      <c r="C174" s="321"/>
      <c r="D174" s="417"/>
      <c r="E174" s="250" t="s">
        <v>62</v>
      </c>
      <c r="F174" s="250" t="s">
        <v>62</v>
      </c>
      <c r="G174" s="241">
        <f t="shared" ref="G174:G190" si="43">H174+I174+J174+K174+L174+M174+N174+O174+P174+Q174+R174+S174</f>
        <v>0</v>
      </c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</row>
    <row r="175" spans="2:19" x14ac:dyDescent="0.2">
      <c r="B175" s="418"/>
      <c r="C175" s="321"/>
      <c r="D175" s="417"/>
      <c r="E175" s="250" t="s">
        <v>63</v>
      </c>
      <c r="F175" s="250" t="s">
        <v>61</v>
      </c>
      <c r="G175" s="241">
        <f t="shared" si="43"/>
        <v>0</v>
      </c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</row>
    <row r="176" spans="2:19" x14ac:dyDescent="0.2">
      <c r="B176" s="418"/>
      <c r="C176" s="321"/>
      <c r="D176" s="417"/>
      <c r="E176" s="250" t="s">
        <v>64</v>
      </c>
      <c r="F176" s="250" t="s">
        <v>65</v>
      </c>
      <c r="G176" s="241">
        <f t="shared" si="43"/>
        <v>0</v>
      </c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</row>
    <row r="177" spans="2:19" x14ac:dyDescent="0.2">
      <c r="B177" s="418"/>
      <c r="C177" s="321"/>
      <c r="D177" s="417"/>
      <c r="E177" s="227" t="s">
        <v>64</v>
      </c>
      <c r="F177" s="227" t="s">
        <v>66</v>
      </c>
      <c r="G177" s="241">
        <f t="shared" si="43"/>
        <v>0</v>
      </c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</row>
    <row r="178" spans="2:19" ht="12.75" customHeight="1" x14ac:dyDescent="0.2">
      <c r="B178" s="418" t="s">
        <v>89</v>
      </c>
      <c r="C178" s="321"/>
      <c r="D178" s="417" t="s">
        <v>234</v>
      </c>
      <c r="E178" s="249" t="s">
        <v>58</v>
      </c>
      <c r="F178" s="249" t="s">
        <v>58</v>
      </c>
      <c r="G178" s="241">
        <f t="shared" si="43"/>
        <v>5000</v>
      </c>
      <c r="H178" s="241">
        <f t="shared" ref="H178:S178" si="44">H179+H180+H181+H182+H183</f>
        <v>2000</v>
      </c>
      <c r="I178" s="241">
        <f t="shared" si="44"/>
        <v>2000</v>
      </c>
      <c r="J178" s="241">
        <f t="shared" si="44"/>
        <v>1000</v>
      </c>
      <c r="K178" s="241">
        <f t="shared" si="44"/>
        <v>0</v>
      </c>
      <c r="L178" s="241">
        <f t="shared" si="44"/>
        <v>0</v>
      </c>
      <c r="M178" s="241">
        <f t="shared" si="44"/>
        <v>0</v>
      </c>
      <c r="N178" s="241">
        <f t="shared" si="44"/>
        <v>0</v>
      </c>
      <c r="O178" s="241">
        <f t="shared" si="44"/>
        <v>0</v>
      </c>
      <c r="P178" s="241">
        <f t="shared" si="44"/>
        <v>0</v>
      </c>
      <c r="Q178" s="241">
        <f t="shared" si="44"/>
        <v>0</v>
      </c>
      <c r="R178" s="241">
        <f t="shared" si="44"/>
        <v>0</v>
      </c>
      <c r="S178" s="241">
        <f t="shared" si="44"/>
        <v>0</v>
      </c>
    </row>
    <row r="179" spans="2:19" x14ac:dyDescent="0.2">
      <c r="B179" s="418"/>
      <c r="C179" s="321"/>
      <c r="D179" s="417"/>
      <c r="E179" s="250" t="s">
        <v>60</v>
      </c>
      <c r="F179" s="250" t="s">
        <v>61</v>
      </c>
      <c r="G179" s="241">
        <f t="shared" si="43"/>
        <v>0</v>
      </c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</row>
    <row r="180" spans="2:19" x14ac:dyDescent="0.2">
      <c r="B180" s="418"/>
      <c r="C180" s="321"/>
      <c r="D180" s="417"/>
      <c r="E180" s="250" t="s">
        <v>62</v>
      </c>
      <c r="F180" s="250" t="s">
        <v>62</v>
      </c>
      <c r="G180" s="241">
        <f t="shared" si="43"/>
        <v>0</v>
      </c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</row>
    <row r="181" spans="2:19" x14ac:dyDescent="0.2">
      <c r="B181" s="418"/>
      <c r="C181" s="321"/>
      <c r="D181" s="417"/>
      <c r="E181" s="250" t="s">
        <v>63</v>
      </c>
      <c r="F181" s="250" t="s">
        <v>61</v>
      </c>
      <c r="G181" s="241">
        <f t="shared" si="43"/>
        <v>0</v>
      </c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</row>
    <row r="182" spans="2:19" x14ac:dyDescent="0.2">
      <c r="B182" s="418"/>
      <c r="C182" s="321"/>
      <c r="D182" s="417"/>
      <c r="E182" s="250" t="s">
        <v>64</v>
      </c>
      <c r="F182" s="250" t="s">
        <v>65</v>
      </c>
      <c r="G182" s="241">
        <f t="shared" si="43"/>
        <v>5000</v>
      </c>
      <c r="H182" s="251">
        <v>2000</v>
      </c>
      <c r="I182" s="251">
        <v>2000</v>
      </c>
      <c r="J182" s="251">
        <v>1000</v>
      </c>
      <c r="K182" s="251"/>
      <c r="L182" s="251"/>
      <c r="M182" s="251"/>
      <c r="N182" s="251"/>
      <c r="O182" s="251"/>
      <c r="P182" s="251"/>
      <c r="Q182" s="251"/>
      <c r="R182" s="251"/>
      <c r="S182" s="251"/>
    </row>
    <row r="183" spans="2:19" x14ac:dyDescent="0.2">
      <c r="B183" s="418" t="s">
        <v>89</v>
      </c>
      <c r="C183" s="321"/>
      <c r="D183" s="417" t="s">
        <v>69</v>
      </c>
      <c r="E183" s="227" t="s">
        <v>64</v>
      </c>
      <c r="F183" s="227" t="s">
        <v>66</v>
      </c>
      <c r="G183" s="241">
        <f t="shared" si="43"/>
        <v>0</v>
      </c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</row>
    <row r="184" spans="2:19" ht="12.75" customHeight="1" x14ac:dyDescent="0.2">
      <c r="B184" s="418" t="s">
        <v>89</v>
      </c>
      <c r="C184" s="321"/>
      <c r="D184" s="417" t="s">
        <v>235</v>
      </c>
      <c r="E184" s="249" t="s">
        <v>58</v>
      </c>
      <c r="F184" s="249" t="s">
        <v>58</v>
      </c>
      <c r="G184" s="241">
        <f t="shared" si="43"/>
        <v>5000</v>
      </c>
      <c r="H184" s="241">
        <f t="shared" ref="H184:S184" si="45">H185+H186+H187+H188+H189</f>
        <v>2000</v>
      </c>
      <c r="I184" s="241">
        <f t="shared" si="45"/>
        <v>2000</v>
      </c>
      <c r="J184" s="241">
        <f t="shared" si="45"/>
        <v>1000</v>
      </c>
      <c r="K184" s="241">
        <f t="shared" si="45"/>
        <v>0</v>
      </c>
      <c r="L184" s="241">
        <f t="shared" si="45"/>
        <v>0</v>
      </c>
      <c r="M184" s="241">
        <f t="shared" si="45"/>
        <v>0</v>
      </c>
      <c r="N184" s="241">
        <f t="shared" si="45"/>
        <v>0</v>
      </c>
      <c r="O184" s="241">
        <f t="shared" si="45"/>
        <v>0</v>
      </c>
      <c r="P184" s="241">
        <f t="shared" si="45"/>
        <v>0</v>
      </c>
      <c r="Q184" s="241">
        <f t="shared" si="45"/>
        <v>0</v>
      </c>
      <c r="R184" s="241">
        <f t="shared" si="45"/>
        <v>0</v>
      </c>
      <c r="S184" s="241">
        <f t="shared" si="45"/>
        <v>0</v>
      </c>
    </row>
    <row r="185" spans="2:19" x14ac:dyDescent="0.2">
      <c r="B185" s="418" t="s">
        <v>89</v>
      </c>
      <c r="C185" s="321"/>
      <c r="D185" s="417"/>
      <c r="E185" s="250" t="s">
        <v>60</v>
      </c>
      <c r="F185" s="250" t="s">
        <v>61</v>
      </c>
      <c r="G185" s="241">
        <f t="shared" si="43"/>
        <v>0</v>
      </c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</row>
    <row r="186" spans="2:19" x14ac:dyDescent="0.2">
      <c r="B186" s="418" t="s">
        <v>89</v>
      </c>
      <c r="C186" s="321"/>
      <c r="D186" s="417"/>
      <c r="E186" s="250" t="s">
        <v>62</v>
      </c>
      <c r="F186" s="250" t="s">
        <v>62</v>
      </c>
      <c r="G186" s="241">
        <f t="shared" si="43"/>
        <v>0</v>
      </c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</row>
    <row r="187" spans="2:19" x14ac:dyDescent="0.2">
      <c r="B187" s="418" t="s">
        <v>89</v>
      </c>
      <c r="C187" s="321"/>
      <c r="D187" s="417"/>
      <c r="E187" s="250" t="s">
        <v>63</v>
      </c>
      <c r="F187" s="250" t="s">
        <v>61</v>
      </c>
      <c r="G187" s="241">
        <f t="shared" si="43"/>
        <v>0</v>
      </c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</row>
    <row r="188" spans="2:19" x14ac:dyDescent="0.2">
      <c r="B188" s="418" t="s">
        <v>89</v>
      </c>
      <c r="C188" s="321"/>
      <c r="D188" s="417"/>
      <c r="E188" s="250" t="s">
        <v>64</v>
      </c>
      <c r="F188" s="250" t="s">
        <v>65</v>
      </c>
      <c r="G188" s="241">
        <f t="shared" si="43"/>
        <v>5000</v>
      </c>
      <c r="H188" s="251">
        <v>2000</v>
      </c>
      <c r="I188" s="251">
        <v>2000</v>
      </c>
      <c r="J188" s="251">
        <v>1000</v>
      </c>
      <c r="K188" s="251"/>
      <c r="L188" s="251"/>
      <c r="M188" s="251"/>
      <c r="N188" s="251"/>
      <c r="O188" s="251"/>
      <c r="P188" s="251"/>
      <c r="Q188" s="251"/>
      <c r="R188" s="251"/>
      <c r="S188" s="251"/>
    </row>
    <row r="189" spans="2:19" x14ac:dyDescent="0.2">
      <c r="B189" s="418" t="s">
        <v>89</v>
      </c>
      <c r="C189" s="321"/>
      <c r="D189" s="417"/>
      <c r="E189" s="227" t="s">
        <v>64</v>
      </c>
      <c r="F189" s="227" t="s">
        <v>66</v>
      </c>
      <c r="G189" s="241">
        <f t="shared" si="43"/>
        <v>0</v>
      </c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</row>
    <row r="190" spans="2:19" ht="38.25" x14ac:dyDescent="0.2">
      <c r="B190" s="246" t="s">
        <v>90</v>
      </c>
      <c r="C190" s="223" t="s">
        <v>276</v>
      </c>
      <c r="D190" s="224" t="s">
        <v>58</v>
      </c>
      <c r="E190" s="224" t="s">
        <v>58</v>
      </c>
      <c r="F190" s="224" t="s">
        <v>58</v>
      </c>
      <c r="G190" s="241">
        <f t="shared" si="43"/>
        <v>1470000</v>
      </c>
      <c r="H190" s="247">
        <f t="shared" ref="H190:S190" si="46">H192+H198+H204+H210</f>
        <v>100000</v>
      </c>
      <c r="I190" s="247">
        <f t="shared" si="46"/>
        <v>150000</v>
      </c>
      <c r="J190" s="247">
        <f t="shared" si="46"/>
        <v>153490</v>
      </c>
      <c r="K190" s="247">
        <f t="shared" si="46"/>
        <v>122000</v>
      </c>
      <c r="L190" s="247">
        <f t="shared" si="46"/>
        <v>100000</v>
      </c>
      <c r="M190" s="247">
        <f t="shared" si="46"/>
        <v>126000</v>
      </c>
      <c r="N190" s="247">
        <f t="shared" si="46"/>
        <v>191000</v>
      </c>
      <c r="O190" s="247">
        <f t="shared" si="46"/>
        <v>124510</v>
      </c>
      <c r="P190" s="247">
        <f t="shared" si="46"/>
        <v>123000</v>
      </c>
      <c r="Q190" s="247">
        <f t="shared" si="46"/>
        <v>107000</v>
      </c>
      <c r="R190" s="247">
        <f t="shared" si="46"/>
        <v>63000</v>
      </c>
      <c r="S190" s="247">
        <f t="shared" si="46"/>
        <v>110000</v>
      </c>
    </row>
    <row r="191" spans="2:19" x14ac:dyDescent="0.2">
      <c r="B191" s="248" t="s">
        <v>74</v>
      </c>
      <c r="C191" s="68" t="s">
        <v>58</v>
      </c>
      <c r="D191" s="227" t="s">
        <v>58</v>
      </c>
      <c r="E191" s="227" t="s">
        <v>58</v>
      </c>
      <c r="F191" s="227" t="s">
        <v>58</v>
      </c>
      <c r="G191" s="241" t="s">
        <v>58</v>
      </c>
      <c r="H191" s="227" t="s">
        <v>58</v>
      </c>
      <c r="I191" s="227" t="s">
        <v>58</v>
      </c>
      <c r="J191" s="227" t="s">
        <v>58</v>
      </c>
      <c r="K191" s="68" t="s">
        <v>58</v>
      </c>
      <c r="L191" s="227" t="s">
        <v>58</v>
      </c>
      <c r="M191" s="227" t="s">
        <v>58</v>
      </c>
      <c r="N191" s="227" t="s">
        <v>58</v>
      </c>
      <c r="O191" s="68" t="s">
        <v>58</v>
      </c>
      <c r="P191" s="227" t="s">
        <v>58</v>
      </c>
      <c r="Q191" s="227" t="s">
        <v>58</v>
      </c>
      <c r="R191" s="227" t="s">
        <v>58</v>
      </c>
      <c r="S191" s="227" t="s">
        <v>58</v>
      </c>
    </row>
    <row r="192" spans="2:19" ht="12.75" customHeight="1" x14ac:dyDescent="0.2">
      <c r="B192" s="438" t="s">
        <v>91</v>
      </c>
      <c r="C192" s="321" t="s">
        <v>236</v>
      </c>
      <c r="D192" s="417" t="s">
        <v>211</v>
      </c>
      <c r="E192" s="249" t="s">
        <v>58</v>
      </c>
      <c r="F192" s="249" t="s">
        <v>58</v>
      </c>
      <c r="G192" s="241">
        <f t="shared" ref="G192:G215" si="47">H192+I192+J192+K192+L192+M192+N192+O192+P192+Q192+R192+S192</f>
        <v>0</v>
      </c>
      <c r="H192" s="241">
        <f t="shared" ref="H192:S192" si="48">H193+H194+H195+H196+H197</f>
        <v>0</v>
      </c>
      <c r="I192" s="241">
        <f t="shared" si="48"/>
        <v>0</v>
      </c>
      <c r="J192" s="241">
        <f t="shared" si="48"/>
        <v>0</v>
      </c>
      <c r="K192" s="241">
        <f t="shared" si="48"/>
        <v>0</v>
      </c>
      <c r="L192" s="241">
        <f t="shared" si="48"/>
        <v>0</v>
      </c>
      <c r="M192" s="241">
        <f t="shared" si="48"/>
        <v>0</v>
      </c>
      <c r="N192" s="241">
        <f t="shared" si="48"/>
        <v>0</v>
      </c>
      <c r="O192" s="241">
        <f t="shared" si="48"/>
        <v>0</v>
      </c>
      <c r="P192" s="241">
        <f t="shared" si="48"/>
        <v>0</v>
      </c>
      <c r="Q192" s="241">
        <f t="shared" si="48"/>
        <v>0</v>
      </c>
      <c r="R192" s="241">
        <f t="shared" si="48"/>
        <v>0</v>
      </c>
      <c r="S192" s="241">
        <f t="shared" si="48"/>
        <v>0</v>
      </c>
    </row>
    <row r="193" spans="2:19" x14ac:dyDescent="0.2">
      <c r="B193" s="438"/>
      <c r="C193" s="321"/>
      <c r="D193" s="417"/>
      <c r="E193" s="250" t="s">
        <v>60</v>
      </c>
      <c r="F193" s="250" t="s">
        <v>61</v>
      </c>
      <c r="G193" s="241">
        <f t="shared" si="47"/>
        <v>0</v>
      </c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</row>
    <row r="194" spans="2:19" x14ac:dyDescent="0.2">
      <c r="B194" s="438"/>
      <c r="C194" s="321"/>
      <c r="D194" s="417"/>
      <c r="E194" s="250" t="s">
        <v>62</v>
      </c>
      <c r="F194" s="250" t="s">
        <v>62</v>
      </c>
      <c r="G194" s="241">
        <f t="shared" si="47"/>
        <v>0</v>
      </c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</row>
    <row r="195" spans="2:19" x14ac:dyDescent="0.2">
      <c r="B195" s="438"/>
      <c r="C195" s="321"/>
      <c r="D195" s="417"/>
      <c r="E195" s="250" t="s">
        <v>63</v>
      </c>
      <c r="F195" s="250" t="s">
        <v>61</v>
      </c>
      <c r="G195" s="241">
        <f t="shared" si="47"/>
        <v>0</v>
      </c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</row>
    <row r="196" spans="2:19" x14ac:dyDescent="0.2">
      <c r="B196" s="438"/>
      <c r="C196" s="321"/>
      <c r="D196" s="417"/>
      <c r="E196" s="250" t="s">
        <v>64</v>
      </c>
      <c r="F196" s="250" t="s">
        <v>65</v>
      </c>
      <c r="G196" s="241">
        <f t="shared" si="47"/>
        <v>0</v>
      </c>
      <c r="H196" s="251"/>
      <c r="I196" s="251"/>
      <c r="J196" s="251"/>
      <c r="K196" s="251"/>
      <c r="L196" s="251"/>
      <c r="M196" s="251">
        <v>0</v>
      </c>
      <c r="N196" s="251"/>
      <c r="O196" s="251"/>
      <c r="P196" s="251"/>
      <c r="Q196" s="251"/>
      <c r="R196" s="251"/>
      <c r="S196" s="251"/>
    </row>
    <row r="197" spans="2:19" x14ac:dyDescent="0.2">
      <c r="B197" s="438"/>
      <c r="C197" s="321"/>
      <c r="D197" s="417"/>
      <c r="E197" s="227" t="s">
        <v>64</v>
      </c>
      <c r="F197" s="227" t="s">
        <v>66</v>
      </c>
      <c r="G197" s="241">
        <f t="shared" si="47"/>
        <v>0</v>
      </c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</row>
    <row r="198" spans="2:19" ht="12.75" customHeight="1" x14ac:dyDescent="0.2">
      <c r="B198" s="438" t="s">
        <v>93</v>
      </c>
      <c r="C198" s="321" t="s">
        <v>237</v>
      </c>
      <c r="D198" s="417" t="s">
        <v>211</v>
      </c>
      <c r="E198" s="249" t="s">
        <v>58</v>
      </c>
      <c r="F198" s="249" t="s">
        <v>58</v>
      </c>
      <c r="G198" s="241">
        <f t="shared" si="47"/>
        <v>0</v>
      </c>
      <c r="H198" s="241">
        <f t="shared" ref="H198:S198" si="49">H199+H200+H201+H202+H203</f>
        <v>0</v>
      </c>
      <c r="I198" s="241">
        <f t="shared" si="49"/>
        <v>0</v>
      </c>
      <c r="J198" s="241">
        <f t="shared" si="49"/>
        <v>0</v>
      </c>
      <c r="K198" s="241">
        <f t="shared" si="49"/>
        <v>0</v>
      </c>
      <c r="L198" s="241">
        <f t="shared" si="49"/>
        <v>0</v>
      </c>
      <c r="M198" s="241">
        <f t="shared" si="49"/>
        <v>0</v>
      </c>
      <c r="N198" s="241">
        <f t="shared" si="49"/>
        <v>0</v>
      </c>
      <c r="O198" s="241">
        <f t="shared" si="49"/>
        <v>0</v>
      </c>
      <c r="P198" s="241">
        <f t="shared" si="49"/>
        <v>0</v>
      </c>
      <c r="Q198" s="241">
        <f t="shared" si="49"/>
        <v>0</v>
      </c>
      <c r="R198" s="241">
        <f t="shared" si="49"/>
        <v>0</v>
      </c>
      <c r="S198" s="241">
        <f t="shared" si="49"/>
        <v>0</v>
      </c>
    </row>
    <row r="199" spans="2:19" x14ac:dyDescent="0.2">
      <c r="B199" s="438"/>
      <c r="C199" s="321"/>
      <c r="D199" s="417"/>
      <c r="E199" s="250" t="s">
        <v>60</v>
      </c>
      <c r="F199" s="250" t="s">
        <v>61</v>
      </c>
      <c r="G199" s="241">
        <f t="shared" si="47"/>
        <v>0</v>
      </c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</row>
    <row r="200" spans="2:19" x14ac:dyDescent="0.2">
      <c r="B200" s="438"/>
      <c r="C200" s="321"/>
      <c r="D200" s="417"/>
      <c r="E200" s="250" t="s">
        <v>62</v>
      </c>
      <c r="F200" s="250" t="s">
        <v>62</v>
      </c>
      <c r="G200" s="241">
        <f t="shared" si="47"/>
        <v>0</v>
      </c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</row>
    <row r="201" spans="2:19" x14ac:dyDescent="0.2">
      <c r="B201" s="438"/>
      <c r="C201" s="321"/>
      <c r="D201" s="417"/>
      <c r="E201" s="250" t="s">
        <v>63</v>
      </c>
      <c r="F201" s="250" t="s">
        <v>61</v>
      </c>
      <c r="G201" s="241">
        <f t="shared" si="47"/>
        <v>0</v>
      </c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</row>
    <row r="202" spans="2:19" x14ac:dyDescent="0.2">
      <c r="B202" s="438"/>
      <c r="C202" s="321"/>
      <c r="D202" s="417"/>
      <c r="E202" s="250" t="s">
        <v>64</v>
      </c>
      <c r="F202" s="250" t="s">
        <v>65</v>
      </c>
      <c r="G202" s="241">
        <f t="shared" si="47"/>
        <v>0</v>
      </c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</row>
    <row r="203" spans="2:19" x14ac:dyDescent="0.2">
      <c r="B203" s="438"/>
      <c r="C203" s="321"/>
      <c r="D203" s="417"/>
      <c r="E203" s="227" t="s">
        <v>64</v>
      </c>
      <c r="F203" s="227" t="s">
        <v>66</v>
      </c>
      <c r="G203" s="241">
        <f t="shared" si="47"/>
        <v>0</v>
      </c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</row>
    <row r="204" spans="2:19" ht="12.75" customHeight="1" x14ac:dyDescent="0.2">
      <c r="B204" s="438" t="s">
        <v>94</v>
      </c>
      <c r="C204" s="321" t="s">
        <v>238</v>
      </c>
      <c r="D204" s="417" t="s">
        <v>211</v>
      </c>
      <c r="E204" s="249" t="s">
        <v>58</v>
      </c>
      <c r="F204" s="249" t="s">
        <v>58</v>
      </c>
      <c r="G204" s="241">
        <f t="shared" si="47"/>
        <v>0</v>
      </c>
      <c r="H204" s="241">
        <f t="shared" ref="H204:S204" si="50">H205+H206+H207+H208+H209</f>
        <v>0</v>
      </c>
      <c r="I204" s="241">
        <f t="shared" si="50"/>
        <v>0</v>
      </c>
      <c r="J204" s="241">
        <f t="shared" si="50"/>
        <v>0</v>
      </c>
      <c r="K204" s="241">
        <f t="shared" si="50"/>
        <v>0</v>
      </c>
      <c r="L204" s="241">
        <f t="shared" si="50"/>
        <v>0</v>
      </c>
      <c r="M204" s="241">
        <f t="shared" si="50"/>
        <v>0</v>
      </c>
      <c r="N204" s="241">
        <f t="shared" si="50"/>
        <v>0</v>
      </c>
      <c r="O204" s="241">
        <f t="shared" si="50"/>
        <v>0</v>
      </c>
      <c r="P204" s="241">
        <f t="shared" si="50"/>
        <v>0</v>
      </c>
      <c r="Q204" s="241">
        <f t="shared" si="50"/>
        <v>0</v>
      </c>
      <c r="R204" s="241">
        <f t="shared" si="50"/>
        <v>0</v>
      </c>
      <c r="S204" s="241">
        <f t="shared" si="50"/>
        <v>0</v>
      </c>
    </row>
    <row r="205" spans="2:19" x14ac:dyDescent="0.2">
      <c r="B205" s="438"/>
      <c r="C205" s="321"/>
      <c r="D205" s="417"/>
      <c r="E205" s="250" t="s">
        <v>60</v>
      </c>
      <c r="F205" s="250" t="s">
        <v>61</v>
      </c>
      <c r="G205" s="241">
        <f t="shared" si="47"/>
        <v>0</v>
      </c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</row>
    <row r="206" spans="2:19" x14ac:dyDescent="0.2">
      <c r="B206" s="438"/>
      <c r="C206" s="321"/>
      <c r="D206" s="417"/>
      <c r="E206" s="250" t="s">
        <v>62</v>
      </c>
      <c r="F206" s="250" t="s">
        <v>62</v>
      </c>
      <c r="G206" s="241">
        <f t="shared" si="47"/>
        <v>0</v>
      </c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</row>
    <row r="207" spans="2:19" x14ac:dyDescent="0.2">
      <c r="B207" s="438"/>
      <c r="C207" s="321"/>
      <c r="D207" s="417"/>
      <c r="E207" s="250" t="s">
        <v>63</v>
      </c>
      <c r="F207" s="250" t="s">
        <v>61</v>
      </c>
      <c r="G207" s="241">
        <f t="shared" si="47"/>
        <v>0</v>
      </c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</row>
    <row r="208" spans="2:19" x14ac:dyDescent="0.2">
      <c r="B208" s="438"/>
      <c r="C208" s="321"/>
      <c r="D208" s="417"/>
      <c r="E208" s="250" t="s">
        <v>64</v>
      </c>
      <c r="F208" s="250" t="s">
        <v>65</v>
      </c>
      <c r="G208" s="241">
        <f t="shared" si="47"/>
        <v>0</v>
      </c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</row>
    <row r="209" spans="2:19" x14ac:dyDescent="0.2">
      <c r="B209" s="438"/>
      <c r="C209" s="321"/>
      <c r="D209" s="417"/>
      <c r="E209" s="227" t="s">
        <v>64</v>
      </c>
      <c r="F209" s="227" t="s">
        <v>66</v>
      </c>
      <c r="G209" s="241">
        <f t="shared" si="47"/>
        <v>0</v>
      </c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</row>
    <row r="210" spans="2:19" ht="12.75" customHeight="1" x14ac:dyDescent="0.2">
      <c r="B210" s="438" t="s">
        <v>95</v>
      </c>
      <c r="C210" s="321" t="s">
        <v>239</v>
      </c>
      <c r="D210" s="417" t="s">
        <v>211</v>
      </c>
      <c r="E210" s="249" t="s">
        <v>58</v>
      </c>
      <c r="F210" s="249" t="s">
        <v>58</v>
      </c>
      <c r="G210" s="241">
        <f t="shared" si="47"/>
        <v>1470000</v>
      </c>
      <c r="H210" s="241">
        <f t="shared" ref="H210:S210" si="51">H211+H212+H213+H214+H215</f>
        <v>100000</v>
      </c>
      <c r="I210" s="241">
        <f t="shared" si="51"/>
        <v>150000</v>
      </c>
      <c r="J210" s="241">
        <f t="shared" si="51"/>
        <v>153490</v>
      </c>
      <c r="K210" s="241">
        <f t="shared" si="51"/>
        <v>122000</v>
      </c>
      <c r="L210" s="241">
        <f t="shared" si="51"/>
        <v>100000</v>
      </c>
      <c r="M210" s="241">
        <f t="shared" si="51"/>
        <v>126000</v>
      </c>
      <c r="N210" s="241">
        <f t="shared" si="51"/>
        <v>191000</v>
      </c>
      <c r="O210" s="241">
        <f t="shared" si="51"/>
        <v>124510</v>
      </c>
      <c r="P210" s="241">
        <f t="shared" si="51"/>
        <v>123000</v>
      </c>
      <c r="Q210" s="241">
        <f t="shared" si="51"/>
        <v>107000</v>
      </c>
      <c r="R210" s="241">
        <f t="shared" si="51"/>
        <v>63000</v>
      </c>
      <c r="S210" s="241">
        <f t="shared" si="51"/>
        <v>110000</v>
      </c>
    </row>
    <row r="211" spans="2:19" x14ac:dyDescent="0.2">
      <c r="B211" s="438"/>
      <c r="C211" s="321"/>
      <c r="D211" s="417"/>
      <c r="E211" s="250" t="s">
        <v>60</v>
      </c>
      <c r="F211" s="250" t="s">
        <v>61</v>
      </c>
      <c r="G211" s="241">
        <f t="shared" si="47"/>
        <v>0</v>
      </c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</row>
    <row r="212" spans="2:19" x14ac:dyDescent="0.2">
      <c r="B212" s="438"/>
      <c r="C212" s="321"/>
      <c r="D212" s="417"/>
      <c r="E212" s="250" t="s">
        <v>62</v>
      </c>
      <c r="F212" s="250" t="s">
        <v>62</v>
      </c>
      <c r="G212" s="241">
        <f t="shared" si="47"/>
        <v>0</v>
      </c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</row>
    <row r="213" spans="2:19" x14ac:dyDescent="0.2">
      <c r="B213" s="438"/>
      <c r="C213" s="321"/>
      <c r="D213" s="417"/>
      <c r="E213" s="250" t="s">
        <v>63</v>
      </c>
      <c r="F213" s="250" t="s">
        <v>61</v>
      </c>
      <c r="G213" s="241">
        <f t="shared" si="47"/>
        <v>0</v>
      </c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</row>
    <row r="214" spans="2:19" x14ac:dyDescent="0.2">
      <c r="B214" s="438"/>
      <c r="C214" s="321"/>
      <c r="D214" s="417"/>
      <c r="E214" s="250" t="s">
        <v>64</v>
      </c>
      <c r="F214" s="250" t="s">
        <v>65</v>
      </c>
      <c r="G214" s="241">
        <f t="shared" si="47"/>
        <v>1470000</v>
      </c>
      <c r="H214" s="251">
        <v>100000</v>
      </c>
      <c r="I214" s="251">
        <v>150000</v>
      </c>
      <c r="J214" s="251">
        <v>153490</v>
      </c>
      <c r="K214" s="251">
        <v>122000</v>
      </c>
      <c r="L214" s="251">
        <v>100000</v>
      </c>
      <c r="M214" s="251">
        <v>126000</v>
      </c>
      <c r="N214" s="251">
        <v>191000</v>
      </c>
      <c r="O214" s="251">
        <v>124510</v>
      </c>
      <c r="P214" s="251">
        <v>123000</v>
      </c>
      <c r="Q214" s="251">
        <v>107000</v>
      </c>
      <c r="R214" s="251">
        <v>63000</v>
      </c>
      <c r="S214" s="251">
        <v>110000</v>
      </c>
    </row>
    <row r="215" spans="2:19" ht="22.5" customHeight="1" x14ac:dyDescent="0.2">
      <c r="B215" s="438"/>
      <c r="C215" s="321"/>
      <c r="D215" s="417"/>
      <c r="E215" s="227" t="s">
        <v>64</v>
      </c>
      <c r="F215" s="227" t="s">
        <v>66</v>
      </c>
      <c r="G215" s="241">
        <f t="shared" si="47"/>
        <v>0</v>
      </c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</row>
    <row r="216" spans="2:19" x14ac:dyDescent="0.2">
      <c r="B216" s="248" t="s">
        <v>74</v>
      </c>
      <c r="C216" s="68" t="s">
        <v>58</v>
      </c>
      <c r="D216" s="227" t="s">
        <v>58</v>
      </c>
      <c r="E216" s="227" t="s">
        <v>58</v>
      </c>
      <c r="F216" s="227" t="s">
        <v>58</v>
      </c>
      <c r="G216" s="241" t="s">
        <v>58</v>
      </c>
      <c r="H216" s="227" t="s">
        <v>58</v>
      </c>
      <c r="I216" s="227" t="s">
        <v>58</v>
      </c>
      <c r="J216" s="227" t="s">
        <v>58</v>
      </c>
      <c r="K216" s="68" t="s">
        <v>58</v>
      </c>
      <c r="L216" s="227" t="s">
        <v>58</v>
      </c>
      <c r="M216" s="227" t="s">
        <v>58</v>
      </c>
      <c r="N216" s="227" t="s">
        <v>58</v>
      </c>
      <c r="O216" s="68" t="s">
        <v>58</v>
      </c>
      <c r="P216" s="227" t="s">
        <v>58</v>
      </c>
      <c r="Q216" s="227" t="s">
        <v>58</v>
      </c>
      <c r="R216" s="227" t="s">
        <v>58</v>
      </c>
      <c r="S216" s="227" t="s">
        <v>58</v>
      </c>
    </row>
    <row r="217" spans="2:19" ht="13.7" customHeight="1" x14ac:dyDescent="0.2">
      <c r="B217" s="255" t="s">
        <v>97</v>
      </c>
      <c r="C217" s="321" t="s">
        <v>239</v>
      </c>
      <c r="D217" s="417" t="s">
        <v>211</v>
      </c>
      <c r="E217" s="227" t="s">
        <v>58</v>
      </c>
      <c r="F217" s="227" t="s">
        <v>58</v>
      </c>
      <c r="G217" s="241">
        <f>H217+I217+J217+K217+L217+M217+N217+O217+P217+Q217+R217+S217</f>
        <v>1470000</v>
      </c>
      <c r="H217" s="251">
        <v>100000</v>
      </c>
      <c r="I217" s="251">
        <v>150000</v>
      </c>
      <c r="J217" s="251">
        <v>153490</v>
      </c>
      <c r="K217" s="251">
        <v>122000</v>
      </c>
      <c r="L217" s="251">
        <v>100000</v>
      </c>
      <c r="M217" s="251">
        <v>126000</v>
      </c>
      <c r="N217" s="251">
        <v>191000</v>
      </c>
      <c r="O217" s="251">
        <v>124510</v>
      </c>
      <c r="P217" s="251">
        <v>123000</v>
      </c>
      <c r="Q217" s="251">
        <v>107000</v>
      </c>
      <c r="R217" s="251">
        <v>63000</v>
      </c>
      <c r="S217" s="251">
        <v>110000</v>
      </c>
    </row>
    <row r="218" spans="2:19" x14ac:dyDescent="0.2">
      <c r="B218" s="255" t="s">
        <v>98</v>
      </c>
      <c r="C218" s="321"/>
      <c r="D218" s="417"/>
      <c r="E218" s="227" t="s">
        <v>58</v>
      </c>
      <c r="F218" s="227" t="s">
        <v>58</v>
      </c>
      <c r="G218" s="241">
        <f>H218+I218+J218+K218+L218+M218+N218+O218+P218+Q218+R218+S218</f>
        <v>0</v>
      </c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</row>
    <row r="219" spans="2:19" x14ac:dyDescent="0.2">
      <c r="B219" s="255" t="s">
        <v>99</v>
      </c>
      <c r="C219" s="321"/>
      <c r="D219" s="417"/>
      <c r="E219" s="227" t="s">
        <v>58</v>
      </c>
      <c r="F219" s="227" t="s">
        <v>58</v>
      </c>
      <c r="G219" s="241">
        <f>H219+I219+J219+K219+L219+M219+N219+O219+P219+Q219+R219+S219</f>
        <v>0</v>
      </c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</row>
    <row r="220" spans="2:19" ht="25.5" x14ac:dyDescent="0.2">
      <c r="B220" s="255" t="s">
        <v>100</v>
      </c>
      <c r="C220" s="321"/>
      <c r="D220" s="417"/>
      <c r="E220" s="227" t="s">
        <v>58</v>
      </c>
      <c r="F220" s="227" t="s">
        <v>58</v>
      </c>
      <c r="G220" s="241">
        <f>H220+I220+J220+K220+L220+M220+N220+O220+P220+Q220+R220+S220</f>
        <v>0</v>
      </c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</row>
    <row r="221" spans="2:19" ht="45" x14ac:dyDescent="0.2">
      <c r="B221" s="236" t="s">
        <v>101</v>
      </c>
      <c r="C221" s="68" t="s">
        <v>58</v>
      </c>
      <c r="D221" s="227" t="s">
        <v>58</v>
      </c>
      <c r="E221" s="227" t="s">
        <v>58</v>
      </c>
      <c r="F221" s="227" t="s">
        <v>58</v>
      </c>
      <c r="G221" s="241">
        <f>H221+I221+J221+K221+L221+M221+N221+O221+P221+Q221+R221+S221</f>
        <v>0</v>
      </c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</row>
  </sheetData>
  <sheetProtection algorithmName="SHA-512" hashValue="RZCiFU7vxahagBTxBQQ9WnF20RISKCxU4Gl20AseDslVKos7Ye0f+3pIG1asXDLoUm1zwUtG1z714Mo/ux7miA==" saltValue="t6/cjqzFFqmYuM06/KQcZA==" spinCount="100000" sheet="1" objects="1" scenarios="1"/>
  <customSheetViews>
    <customSheetView guid="{FC81ACF6-41EA-474E-9271-A039BE964AC6}" showPageBreaks="1" printArea="1" view="pageBreakPreview" topLeftCell="F88">
      <selection activeCell="Q20" sqref="Q20:S20"/>
      <pageMargins left="1.1812499999999999" right="0.196527777777778" top="0.15763888888888899" bottom="0.15763888888888899" header="0.51180555555555496" footer="0.15763888888888899"/>
      <printOptions horizontalCentered="1"/>
      <pageSetup paperSize="9" scale="42" firstPageNumber="0" orientation="landscape" verticalDpi="300" r:id="rId1"/>
      <headerFooter>
        <oddFooter>&amp;C&amp;P</oddFooter>
      </headerFooter>
    </customSheetView>
    <customSheetView guid="{5471717A-CEAE-4129-AD80-B9750FD3D24E}" showPageBreaks="1" printArea="1" view="pageBreakPreview" topLeftCell="I58">
      <selection activeCell="L41" sqref="L41"/>
      <pageMargins left="1.1812499999999999" right="0.196527777777778" top="0.15763888888888899" bottom="0.15763888888888899" header="0.51180555555555496" footer="0.15763888888888899"/>
      <printOptions horizontalCentered="1"/>
      <pageSetup paperSize="9" scale="42" firstPageNumber="0" orientation="portrait" verticalDpi="300" r:id="rId2"/>
      <headerFooter>
        <oddFooter>&amp;C&amp;P</oddFooter>
      </headerFooter>
    </customSheetView>
  </customSheetViews>
  <mergeCells count="88">
    <mergeCell ref="R1:S1"/>
    <mergeCell ref="M2:S2"/>
    <mergeCell ref="P4:S4"/>
    <mergeCell ref="P5:S5"/>
    <mergeCell ref="Q6:R6"/>
    <mergeCell ref="P7:S7"/>
    <mergeCell ref="M8:S8"/>
    <mergeCell ref="Q9:S9"/>
    <mergeCell ref="B11:S11"/>
    <mergeCell ref="B12:S12"/>
    <mergeCell ref="B13:S13"/>
    <mergeCell ref="B14:S14"/>
    <mergeCell ref="B15:S15"/>
    <mergeCell ref="B17:B18"/>
    <mergeCell ref="C17:C18"/>
    <mergeCell ref="D17:D18"/>
    <mergeCell ref="E17:E18"/>
    <mergeCell ref="F17:F18"/>
    <mergeCell ref="G17:G18"/>
    <mergeCell ref="H17:S17"/>
    <mergeCell ref="B24:B29"/>
    <mergeCell ref="C24:C29"/>
    <mergeCell ref="D24:D29"/>
    <mergeCell ref="B30:B35"/>
    <mergeCell ref="C30:C35"/>
    <mergeCell ref="D30:D35"/>
    <mergeCell ref="B36:B41"/>
    <mergeCell ref="C36:C41"/>
    <mergeCell ref="D36:D41"/>
    <mergeCell ref="B46:B51"/>
    <mergeCell ref="C46:C51"/>
    <mergeCell ref="D46:D51"/>
    <mergeCell ref="B54:B71"/>
    <mergeCell ref="C54:C71"/>
    <mergeCell ref="D54:D59"/>
    <mergeCell ref="D60:D65"/>
    <mergeCell ref="D66:D71"/>
    <mergeCell ref="B72:B77"/>
    <mergeCell ref="C72:C77"/>
    <mergeCell ref="D72:D77"/>
    <mergeCell ref="B78:B83"/>
    <mergeCell ref="C78:C83"/>
    <mergeCell ref="D78:D83"/>
    <mergeCell ref="B86:B97"/>
    <mergeCell ref="C86:C97"/>
    <mergeCell ref="D86:D91"/>
    <mergeCell ref="D92:D97"/>
    <mergeCell ref="C99:C101"/>
    <mergeCell ref="D99:D101"/>
    <mergeCell ref="B104:B109"/>
    <mergeCell ref="C104:C109"/>
    <mergeCell ref="D104:D109"/>
    <mergeCell ref="B112:B117"/>
    <mergeCell ref="C112:C117"/>
    <mergeCell ref="D112:D117"/>
    <mergeCell ref="B120:B125"/>
    <mergeCell ref="C120:C125"/>
    <mergeCell ref="D120:D125"/>
    <mergeCell ref="B128:B133"/>
    <mergeCell ref="C128:C133"/>
    <mergeCell ref="D128:D133"/>
    <mergeCell ref="B134:B139"/>
    <mergeCell ref="C134:C139"/>
    <mergeCell ref="D134:D139"/>
    <mergeCell ref="B142:B189"/>
    <mergeCell ref="C142:C189"/>
    <mergeCell ref="D142:D147"/>
    <mergeCell ref="D148:D153"/>
    <mergeCell ref="D154:D159"/>
    <mergeCell ref="D160:D165"/>
    <mergeCell ref="D166:D171"/>
    <mergeCell ref="D172:D177"/>
    <mergeCell ref="D178:D183"/>
    <mergeCell ref="D184:D189"/>
    <mergeCell ref="B192:B197"/>
    <mergeCell ref="C192:C197"/>
    <mergeCell ref="D192:D197"/>
    <mergeCell ref="B198:B203"/>
    <mergeCell ref="C198:C203"/>
    <mergeCell ref="D198:D203"/>
    <mergeCell ref="C217:C220"/>
    <mergeCell ref="D217:D220"/>
    <mergeCell ref="B204:B209"/>
    <mergeCell ref="C204:C209"/>
    <mergeCell ref="D204:D209"/>
    <mergeCell ref="B210:B215"/>
    <mergeCell ref="C210:C215"/>
    <mergeCell ref="D210:D215"/>
  </mergeCells>
  <printOptions horizontalCentered="1"/>
  <pageMargins left="1.1812499999999999" right="0.196527777777778" top="0.15763888888888899" bottom="0.15763888888888899" header="0.51180555555555496" footer="0.15763888888888899"/>
  <pageSetup paperSize="9" scale="42" firstPageNumber="0" orientation="landscape" verticalDpi="300" r:id="rId3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1:AJ221"/>
  <sheetViews>
    <sheetView view="pageBreakPreview" topLeftCell="A187" zoomScale="60" zoomScaleNormal="68" workbookViewId="0">
      <selection activeCell="L213" sqref="L213"/>
    </sheetView>
  </sheetViews>
  <sheetFormatPr defaultRowHeight="12.75" x14ac:dyDescent="0.2"/>
  <cols>
    <col min="1" max="1" width="1.140625"/>
    <col min="2" max="2" width="50.28515625"/>
    <col min="3" max="3" width="10.28515625"/>
    <col min="4" max="4" width="14.5703125"/>
    <col min="5" max="5" width="10.140625"/>
    <col min="6" max="6" width="11"/>
    <col min="7" max="7" width="14.85546875"/>
    <col min="8" max="16" width="13.140625"/>
    <col min="17" max="17" width="15.5703125"/>
    <col min="18" max="18" width="15.28515625"/>
    <col min="19" max="19" width="18.7109375"/>
    <col min="20" max="1025" width="8.28515625"/>
  </cols>
  <sheetData>
    <row r="1" spans="2:36" x14ac:dyDescent="0.2">
      <c r="H1" s="7"/>
      <c r="I1" s="7"/>
      <c r="J1" s="7"/>
      <c r="K1" s="7"/>
      <c r="L1" s="7"/>
      <c r="M1" s="208"/>
      <c r="N1" s="208"/>
      <c r="O1" s="208"/>
      <c r="P1" s="208"/>
      <c r="Q1" s="208"/>
      <c r="R1" s="448" t="str">
        <f>'Касс. план (50400)'!Q1</f>
        <v>к протоколу №15 от  29.12.2018г.</v>
      </c>
      <c r="S1" s="448"/>
    </row>
    <row r="2" spans="2:36" ht="12.75" customHeight="1" x14ac:dyDescent="0.2">
      <c r="H2" s="7"/>
      <c r="I2" s="7"/>
      <c r="J2" s="7"/>
      <c r="K2" s="7"/>
      <c r="L2" s="7"/>
      <c r="M2" s="433"/>
      <c r="N2" s="433"/>
      <c r="O2" s="433"/>
      <c r="P2" s="433"/>
      <c r="Q2" s="433"/>
      <c r="R2" s="433"/>
      <c r="S2" s="433"/>
    </row>
    <row r="3" spans="2:36" x14ac:dyDescent="0.2">
      <c r="H3" s="7"/>
      <c r="I3" s="7"/>
      <c r="J3" s="7"/>
      <c r="K3" s="7"/>
      <c r="L3" s="7"/>
      <c r="M3" s="208"/>
      <c r="N3" s="208"/>
      <c r="O3" s="208"/>
      <c r="P3" s="208"/>
      <c r="Q3" s="208"/>
      <c r="R3" s="208"/>
      <c r="S3" s="210"/>
    </row>
    <row r="4" spans="2:36" ht="13.15" customHeight="1" x14ac:dyDescent="0.2">
      <c r="H4" s="7"/>
      <c r="I4" s="7"/>
      <c r="J4" s="7"/>
      <c r="K4" s="7"/>
      <c r="L4" s="7"/>
      <c r="M4" s="211"/>
      <c r="N4" s="211"/>
      <c r="O4" s="211"/>
      <c r="P4" s="434" t="s">
        <v>244</v>
      </c>
      <c r="Q4" s="434"/>
      <c r="R4" s="434"/>
      <c r="S4" s="434"/>
    </row>
    <row r="5" spans="2:36" ht="24.75" customHeight="1" x14ac:dyDescent="0.2">
      <c r="H5" s="7"/>
      <c r="I5" s="7"/>
      <c r="J5" s="7"/>
      <c r="K5" s="7"/>
      <c r="L5" s="7"/>
      <c r="M5" s="214"/>
      <c r="N5" s="214"/>
      <c r="O5" s="214"/>
      <c r="P5" s="447" t="str">
        <f>'Касс. план (50400)'!P5</f>
        <v>Директор</v>
      </c>
      <c r="Q5" s="447"/>
      <c r="R5" s="447"/>
      <c r="S5" s="447"/>
    </row>
    <row r="6" spans="2:36" ht="11.45" customHeight="1" x14ac:dyDescent="0.2">
      <c r="H6" s="7"/>
      <c r="I6" s="7"/>
      <c r="J6" s="7"/>
      <c r="K6" s="7"/>
      <c r="L6" s="7"/>
      <c r="M6" s="208"/>
      <c r="N6" s="208"/>
      <c r="O6" s="208"/>
      <c r="P6" s="208"/>
      <c r="Q6" s="436" t="s">
        <v>245</v>
      </c>
      <c r="R6" s="436"/>
      <c r="S6" s="213"/>
    </row>
    <row r="7" spans="2:36" ht="15.6" customHeight="1" x14ac:dyDescent="0.2">
      <c r="H7" s="7"/>
      <c r="I7" s="7"/>
      <c r="J7" s="7"/>
      <c r="K7" s="7"/>
      <c r="L7" s="7"/>
      <c r="M7" s="213"/>
      <c r="N7" s="213"/>
      <c r="O7" s="213"/>
      <c r="P7" s="444" t="str">
        <f>'Касс. план (50400)'!P7</f>
        <v xml:space="preserve">                                 Т.А. Левина                                     </v>
      </c>
      <c r="Q7" s="444"/>
      <c r="R7" s="444"/>
      <c r="S7" s="444"/>
    </row>
    <row r="8" spans="2:36" ht="10.9" customHeight="1" x14ac:dyDescent="0.2">
      <c r="H8" s="7"/>
      <c r="I8" s="7"/>
      <c r="J8" s="7"/>
      <c r="K8" s="7"/>
      <c r="L8" s="7"/>
      <c r="M8" s="429" t="s">
        <v>247</v>
      </c>
      <c r="N8" s="429"/>
      <c r="O8" s="429"/>
      <c r="P8" s="429"/>
      <c r="Q8" s="429"/>
      <c r="R8" s="429"/>
      <c r="S8" s="429"/>
    </row>
    <row r="9" spans="2:36" x14ac:dyDescent="0.2">
      <c r="H9" s="7"/>
      <c r="I9" s="7"/>
      <c r="J9" s="7"/>
      <c r="K9" s="7"/>
      <c r="L9" s="7"/>
      <c r="N9" s="217"/>
      <c r="O9" s="217"/>
      <c r="P9" s="217"/>
      <c r="Q9" s="445" t="str">
        <f>'Касс. план (50400)'!Q9</f>
        <v>"29" декабря 2018  года</v>
      </c>
      <c r="R9" s="445"/>
      <c r="S9" s="445"/>
    </row>
    <row r="11" spans="2:36" ht="17.850000000000001" customHeight="1" x14ac:dyDescent="0.2">
      <c r="B11" s="442" t="s">
        <v>248</v>
      </c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</row>
    <row r="12" spans="2:36" ht="13.9" customHeight="1" x14ac:dyDescent="0.2">
      <c r="B12" s="443" t="s">
        <v>283</v>
      </c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</row>
    <row r="13" spans="2:36" ht="14.1" customHeight="1" x14ac:dyDescent="0.2">
      <c r="B13" s="440" t="s">
        <v>250</v>
      </c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</row>
    <row r="14" spans="2:36" ht="12.75" customHeight="1" x14ac:dyDescent="0.2">
      <c r="B14" s="297" t="str">
        <f>'Касс. план (50400)'!B14:S14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5"/>
      <c r="AG14" s="5"/>
      <c r="AH14" s="5"/>
      <c r="AI14" s="5"/>
      <c r="AJ14" s="5"/>
    </row>
    <row r="15" spans="2:36" ht="14.1" customHeight="1" x14ac:dyDescent="0.2">
      <c r="B15" s="440" t="s">
        <v>251</v>
      </c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2:36" x14ac:dyDescent="0.2"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2:19" ht="12.75" customHeight="1" x14ac:dyDescent="0.2">
      <c r="B17" s="424" t="s">
        <v>27</v>
      </c>
      <c r="C17" s="425" t="s">
        <v>28</v>
      </c>
      <c r="D17" s="425" t="s">
        <v>252</v>
      </c>
      <c r="E17" s="425" t="s">
        <v>159</v>
      </c>
      <c r="F17" s="425" t="s">
        <v>160</v>
      </c>
      <c r="G17" s="427" t="str">
        <f>'Касс. план (50400)'!G17</f>
        <v>Всего на 2019 год</v>
      </c>
      <c r="H17" s="425" t="s">
        <v>278</v>
      </c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2:19" ht="18" customHeight="1" x14ac:dyDescent="0.2">
      <c r="B18" s="424"/>
      <c r="C18" s="425"/>
      <c r="D18" s="425"/>
      <c r="E18" s="425"/>
      <c r="F18" s="425"/>
      <c r="G18" s="427"/>
      <c r="H18" s="239" t="s">
        <v>279</v>
      </c>
      <c r="I18" s="239" t="s">
        <v>280</v>
      </c>
      <c r="J18" s="239" t="s">
        <v>257</v>
      </c>
      <c r="K18" s="239" t="s">
        <v>258</v>
      </c>
      <c r="L18" s="239" t="s">
        <v>259</v>
      </c>
      <c r="M18" s="239" t="s">
        <v>260</v>
      </c>
      <c r="N18" s="239" t="s">
        <v>261</v>
      </c>
      <c r="O18" s="239" t="s">
        <v>262</v>
      </c>
      <c r="P18" s="239" t="s">
        <v>263</v>
      </c>
      <c r="Q18" s="239" t="s">
        <v>264</v>
      </c>
      <c r="R18" s="239" t="s">
        <v>265</v>
      </c>
      <c r="S18" s="239" t="s">
        <v>266</v>
      </c>
    </row>
    <row r="19" spans="2:19" ht="18" customHeight="1" x14ac:dyDescent="0.2">
      <c r="B19" s="240" t="s">
        <v>48</v>
      </c>
      <c r="C19" s="256"/>
      <c r="D19" s="256"/>
      <c r="E19" s="256"/>
      <c r="F19" s="256"/>
      <c r="G19" s="241">
        <f>H19+I19+J19+K19+L19+M19+N19+O19+P19+Q19+R19+S19</f>
        <v>0</v>
      </c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</row>
    <row r="20" spans="2:19" ht="18" customHeight="1" x14ac:dyDescent="0.2">
      <c r="B20" s="243" t="s">
        <v>267</v>
      </c>
      <c r="C20" s="223" t="s">
        <v>58</v>
      </c>
      <c r="D20" s="224" t="s">
        <v>58</v>
      </c>
      <c r="E20" s="224" t="s">
        <v>58</v>
      </c>
      <c r="F20" s="224" t="s">
        <v>58</v>
      </c>
      <c r="G20" s="241">
        <f>H20+I20+J20+K20+L20+M20+N20+O20+P20+Q20+R20+S20</f>
        <v>0</v>
      </c>
      <c r="H20" s="244">
        <f t="shared" ref="H20:S20" si="0">H21-H19</f>
        <v>0</v>
      </c>
      <c r="I20" s="244">
        <f t="shared" si="0"/>
        <v>0</v>
      </c>
      <c r="J20" s="244">
        <f t="shared" si="0"/>
        <v>0</v>
      </c>
      <c r="K20" s="244">
        <f t="shared" si="0"/>
        <v>0</v>
      </c>
      <c r="L20" s="244">
        <f t="shared" si="0"/>
        <v>0</v>
      </c>
      <c r="M20" s="244">
        <f t="shared" si="0"/>
        <v>0</v>
      </c>
      <c r="N20" s="244">
        <f t="shared" si="0"/>
        <v>0</v>
      </c>
      <c r="O20" s="244">
        <f t="shared" si="0"/>
        <v>0</v>
      </c>
      <c r="P20" s="244">
        <f t="shared" si="0"/>
        <v>0</v>
      </c>
      <c r="Q20" s="244">
        <f t="shared" si="0"/>
        <v>0</v>
      </c>
      <c r="R20" s="244">
        <f t="shared" si="0"/>
        <v>0</v>
      </c>
      <c r="S20" s="244">
        <f t="shared" si="0"/>
        <v>0</v>
      </c>
    </row>
    <row r="21" spans="2:19" x14ac:dyDescent="0.2">
      <c r="B21" s="243" t="s">
        <v>56</v>
      </c>
      <c r="C21" s="223" t="s">
        <v>58</v>
      </c>
      <c r="D21" s="224" t="s">
        <v>58</v>
      </c>
      <c r="E21" s="224" t="s">
        <v>58</v>
      </c>
      <c r="F21" s="224" t="s">
        <v>58</v>
      </c>
      <c r="G21" s="241">
        <f>H21+I21+J21+K21+L21+M21+N21+O21+P21+Q21+R21+S21</f>
        <v>0</v>
      </c>
      <c r="H21" s="241">
        <f t="shared" ref="H21:S21" si="1">H23+H44+H190+H126+H118+H140</f>
        <v>0</v>
      </c>
      <c r="I21" s="241">
        <f t="shared" si="1"/>
        <v>0</v>
      </c>
      <c r="J21" s="241">
        <f t="shared" si="1"/>
        <v>0</v>
      </c>
      <c r="K21" s="241">
        <f t="shared" si="1"/>
        <v>0</v>
      </c>
      <c r="L21" s="241">
        <f t="shared" si="1"/>
        <v>0</v>
      </c>
      <c r="M21" s="241">
        <f t="shared" si="1"/>
        <v>0</v>
      </c>
      <c r="N21" s="241">
        <f t="shared" si="1"/>
        <v>0</v>
      </c>
      <c r="O21" s="241">
        <f t="shared" si="1"/>
        <v>0</v>
      </c>
      <c r="P21" s="241">
        <f t="shared" si="1"/>
        <v>0</v>
      </c>
      <c r="Q21" s="241">
        <f t="shared" si="1"/>
        <v>0</v>
      </c>
      <c r="R21" s="241">
        <f t="shared" si="1"/>
        <v>0</v>
      </c>
      <c r="S21" s="241">
        <f t="shared" si="1"/>
        <v>0</v>
      </c>
    </row>
    <row r="22" spans="2:19" x14ac:dyDescent="0.2">
      <c r="B22" s="62" t="s">
        <v>19</v>
      </c>
      <c r="C22" s="68" t="s">
        <v>58</v>
      </c>
      <c r="D22" s="227" t="s">
        <v>58</v>
      </c>
      <c r="E22" s="227" t="s">
        <v>58</v>
      </c>
      <c r="F22" s="227" t="s">
        <v>58</v>
      </c>
      <c r="G22" s="245" t="s">
        <v>58</v>
      </c>
      <c r="H22" s="227" t="s">
        <v>58</v>
      </c>
      <c r="I22" s="227" t="s">
        <v>58</v>
      </c>
      <c r="J22" s="227" t="s">
        <v>58</v>
      </c>
      <c r="K22" s="68" t="s">
        <v>58</v>
      </c>
      <c r="L22" s="227" t="s">
        <v>58</v>
      </c>
      <c r="M22" s="227" t="s">
        <v>58</v>
      </c>
      <c r="N22" s="227" t="s">
        <v>58</v>
      </c>
      <c r="O22" s="68" t="s">
        <v>58</v>
      </c>
      <c r="P22" s="227" t="s">
        <v>58</v>
      </c>
      <c r="Q22" s="227" t="s">
        <v>58</v>
      </c>
      <c r="R22" s="227" t="s">
        <v>58</v>
      </c>
      <c r="S22" s="227" t="s">
        <v>58</v>
      </c>
    </row>
    <row r="23" spans="2:19" ht="25.5" x14ac:dyDescent="0.2">
      <c r="B23" s="246" t="s">
        <v>57</v>
      </c>
      <c r="C23" s="71">
        <v>210</v>
      </c>
      <c r="D23" s="224" t="s">
        <v>58</v>
      </c>
      <c r="E23" s="224" t="s">
        <v>58</v>
      </c>
      <c r="F23" s="224" t="s">
        <v>58</v>
      </c>
      <c r="G23" s="241">
        <f t="shared" ref="G23:G44" si="2">H23+I23+J23+K23+L23+M23+N23+O23+P23+Q23+R23+S23</f>
        <v>0</v>
      </c>
      <c r="H23" s="247">
        <f t="shared" ref="H23:S23" si="3">H24+H30+H36</f>
        <v>0</v>
      </c>
      <c r="I23" s="247">
        <f t="shared" si="3"/>
        <v>0</v>
      </c>
      <c r="J23" s="247">
        <f t="shared" si="3"/>
        <v>0</v>
      </c>
      <c r="K23" s="247">
        <f t="shared" si="3"/>
        <v>0</v>
      </c>
      <c r="L23" s="247">
        <f t="shared" si="3"/>
        <v>0</v>
      </c>
      <c r="M23" s="247">
        <f t="shared" si="3"/>
        <v>0</v>
      </c>
      <c r="N23" s="247">
        <f t="shared" si="3"/>
        <v>0</v>
      </c>
      <c r="O23" s="247">
        <f t="shared" si="3"/>
        <v>0</v>
      </c>
      <c r="P23" s="247">
        <f t="shared" si="3"/>
        <v>0</v>
      </c>
      <c r="Q23" s="247">
        <f t="shared" si="3"/>
        <v>0</v>
      </c>
      <c r="R23" s="247">
        <f t="shared" si="3"/>
        <v>0</v>
      </c>
      <c r="S23" s="247">
        <f t="shared" si="3"/>
        <v>0</v>
      </c>
    </row>
    <row r="24" spans="2:19" ht="12.75" customHeight="1" x14ac:dyDescent="0.2">
      <c r="B24" s="438" t="s">
        <v>59</v>
      </c>
      <c r="C24" s="425">
        <v>211</v>
      </c>
      <c r="D24" s="439">
        <v>111</v>
      </c>
      <c r="E24" s="249" t="s">
        <v>58</v>
      </c>
      <c r="F24" s="249" t="s">
        <v>58</v>
      </c>
      <c r="G24" s="241">
        <f t="shared" si="2"/>
        <v>0</v>
      </c>
      <c r="H24" s="241">
        <f t="shared" ref="H24:S24" si="4">H25+H26+H27+H28+H29</f>
        <v>0</v>
      </c>
      <c r="I24" s="241">
        <f t="shared" si="4"/>
        <v>0</v>
      </c>
      <c r="J24" s="241">
        <f t="shared" si="4"/>
        <v>0</v>
      </c>
      <c r="K24" s="241">
        <f t="shared" si="4"/>
        <v>0</v>
      </c>
      <c r="L24" s="241">
        <f t="shared" si="4"/>
        <v>0</v>
      </c>
      <c r="M24" s="241">
        <f t="shared" si="4"/>
        <v>0</v>
      </c>
      <c r="N24" s="241">
        <f t="shared" si="4"/>
        <v>0</v>
      </c>
      <c r="O24" s="241">
        <f t="shared" si="4"/>
        <v>0</v>
      </c>
      <c r="P24" s="241">
        <f t="shared" si="4"/>
        <v>0</v>
      </c>
      <c r="Q24" s="241">
        <f t="shared" si="4"/>
        <v>0</v>
      </c>
      <c r="R24" s="241">
        <f t="shared" si="4"/>
        <v>0</v>
      </c>
      <c r="S24" s="241">
        <f t="shared" si="4"/>
        <v>0</v>
      </c>
    </row>
    <row r="25" spans="2:19" x14ac:dyDescent="0.2">
      <c r="B25" s="438"/>
      <c r="C25" s="425"/>
      <c r="D25" s="439"/>
      <c r="E25" s="250" t="s">
        <v>60</v>
      </c>
      <c r="F25" s="250" t="s">
        <v>61</v>
      </c>
      <c r="G25" s="241">
        <f t="shared" si="2"/>
        <v>0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</row>
    <row r="26" spans="2:19" x14ac:dyDescent="0.2">
      <c r="B26" s="438"/>
      <c r="C26" s="425"/>
      <c r="D26" s="439"/>
      <c r="E26" s="250" t="s">
        <v>62</v>
      </c>
      <c r="F26" s="250" t="s">
        <v>62</v>
      </c>
      <c r="G26" s="241">
        <f t="shared" si="2"/>
        <v>0</v>
      </c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</row>
    <row r="27" spans="2:19" x14ac:dyDescent="0.2">
      <c r="B27" s="438"/>
      <c r="C27" s="425"/>
      <c r="D27" s="439"/>
      <c r="E27" s="250" t="s">
        <v>63</v>
      </c>
      <c r="F27" s="250" t="s">
        <v>61</v>
      </c>
      <c r="G27" s="241">
        <f t="shared" si="2"/>
        <v>0</v>
      </c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</row>
    <row r="28" spans="2:19" x14ac:dyDescent="0.2">
      <c r="B28" s="438"/>
      <c r="C28" s="425"/>
      <c r="D28" s="439"/>
      <c r="E28" s="250" t="s">
        <v>64</v>
      </c>
      <c r="F28" s="250" t="s">
        <v>65</v>
      </c>
      <c r="G28" s="241">
        <f t="shared" si="2"/>
        <v>0</v>
      </c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</row>
    <row r="29" spans="2:19" ht="21" customHeight="1" x14ac:dyDescent="0.2">
      <c r="B29" s="438"/>
      <c r="C29" s="425"/>
      <c r="D29" s="439"/>
      <c r="E29" s="227" t="s">
        <v>64</v>
      </c>
      <c r="F29" s="227" t="s">
        <v>66</v>
      </c>
      <c r="G29" s="241">
        <f t="shared" si="2"/>
        <v>0</v>
      </c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</row>
    <row r="30" spans="2:19" ht="12.75" customHeight="1" x14ac:dyDescent="0.2">
      <c r="B30" s="438" t="s">
        <v>67</v>
      </c>
      <c r="C30" s="321" t="s">
        <v>68</v>
      </c>
      <c r="D30" s="417" t="s">
        <v>69</v>
      </c>
      <c r="E30" s="249" t="s">
        <v>58</v>
      </c>
      <c r="F30" s="249" t="s">
        <v>58</v>
      </c>
      <c r="G30" s="241">
        <f t="shared" si="2"/>
        <v>0</v>
      </c>
      <c r="H30" s="241">
        <f t="shared" ref="H30:S30" si="5">H31+H32+H33+H34+H35</f>
        <v>0</v>
      </c>
      <c r="I30" s="241">
        <f t="shared" si="5"/>
        <v>0</v>
      </c>
      <c r="J30" s="241">
        <f t="shared" si="5"/>
        <v>0</v>
      </c>
      <c r="K30" s="241">
        <f t="shared" si="5"/>
        <v>0</v>
      </c>
      <c r="L30" s="241">
        <f t="shared" si="5"/>
        <v>0</v>
      </c>
      <c r="M30" s="241">
        <f t="shared" si="5"/>
        <v>0</v>
      </c>
      <c r="N30" s="241">
        <f t="shared" si="5"/>
        <v>0</v>
      </c>
      <c r="O30" s="241">
        <f t="shared" si="5"/>
        <v>0</v>
      </c>
      <c r="P30" s="241">
        <f t="shared" si="5"/>
        <v>0</v>
      </c>
      <c r="Q30" s="241">
        <f t="shared" si="5"/>
        <v>0</v>
      </c>
      <c r="R30" s="241">
        <f t="shared" si="5"/>
        <v>0</v>
      </c>
      <c r="S30" s="241">
        <f t="shared" si="5"/>
        <v>0</v>
      </c>
    </row>
    <row r="31" spans="2:19" ht="27.6" customHeight="1" x14ac:dyDescent="0.2">
      <c r="B31" s="438"/>
      <c r="C31" s="321"/>
      <c r="D31" s="417"/>
      <c r="E31" s="250" t="s">
        <v>60</v>
      </c>
      <c r="F31" s="250" t="s">
        <v>61</v>
      </c>
      <c r="G31" s="241">
        <f t="shared" si="2"/>
        <v>0</v>
      </c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</row>
    <row r="32" spans="2:19" ht="21" customHeight="1" x14ac:dyDescent="0.2">
      <c r="B32" s="438"/>
      <c r="C32" s="321"/>
      <c r="D32" s="417"/>
      <c r="E32" s="250" t="s">
        <v>62</v>
      </c>
      <c r="F32" s="250" t="s">
        <v>62</v>
      </c>
      <c r="G32" s="241">
        <f t="shared" si="2"/>
        <v>0</v>
      </c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</row>
    <row r="33" spans="2:19" ht="21" customHeight="1" x14ac:dyDescent="0.2">
      <c r="B33" s="438"/>
      <c r="C33" s="321"/>
      <c r="D33" s="417"/>
      <c r="E33" s="250" t="s">
        <v>63</v>
      </c>
      <c r="F33" s="250" t="s">
        <v>61</v>
      </c>
      <c r="G33" s="241">
        <f t="shared" si="2"/>
        <v>0</v>
      </c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2:19" ht="21" customHeight="1" x14ac:dyDescent="0.2">
      <c r="B34" s="438"/>
      <c r="C34" s="321"/>
      <c r="D34" s="417"/>
      <c r="E34" s="250" t="s">
        <v>64</v>
      </c>
      <c r="F34" s="250" t="s">
        <v>65</v>
      </c>
      <c r="G34" s="241">
        <f t="shared" si="2"/>
        <v>0</v>
      </c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</row>
    <row r="35" spans="2:19" ht="21" customHeight="1" x14ac:dyDescent="0.2">
      <c r="B35" s="438"/>
      <c r="C35" s="321"/>
      <c r="D35" s="417"/>
      <c r="E35" s="227" t="s">
        <v>64</v>
      </c>
      <c r="F35" s="227" t="s">
        <v>66</v>
      </c>
      <c r="G35" s="241">
        <f t="shared" si="2"/>
        <v>0</v>
      </c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</row>
    <row r="36" spans="2:19" ht="9.75" customHeight="1" x14ac:dyDescent="0.2">
      <c r="B36" s="438" t="s">
        <v>70</v>
      </c>
      <c r="C36" s="320">
        <v>213</v>
      </c>
      <c r="D36" s="419">
        <v>119</v>
      </c>
      <c r="E36" s="249" t="s">
        <v>58</v>
      </c>
      <c r="F36" s="249" t="s">
        <v>58</v>
      </c>
      <c r="G36" s="241">
        <f t="shared" si="2"/>
        <v>0</v>
      </c>
      <c r="H36" s="241">
        <f t="shared" ref="H36:S36" si="6">H37+H38+H39+H40+H41</f>
        <v>0</v>
      </c>
      <c r="I36" s="241">
        <f t="shared" si="6"/>
        <v>0</v>
      </c>
      <c r="J36" s="241">
        <f t="shared" si="6"/>
        <v>0</v>
      </c>
      <c r="K36" s="241">
        <f t="shared" si="6"/>
        <v>0</v>
      </c>
      <c r="L36" s="241">
        <f t="shared" si="6"/>
        <v>0</v>
      </c>
      <c r="M36" s="241">
        <f t="shared" si="6"/>
        <v>0</v>
      </c>
      <c r="N36" s="241">
        <f t="shared" si="6"/>
        <v>0</v>
      </c>
      <c r="O36" s="241">
        <f t="shared" si="6"/>
        <v>0</v>
      </c>
      <c r="P36" s="241">
        <f t="shared" si="6"/>
        <v>0</v>
      </c>
      <c r="Q36" s="241">
        <f t="shared" si="6"/>
        <v>0</v>
      </c>
      <c r="R36" s="241">
        <f t="shared" si="6"/>
        <v>0</v>
      </c>
      <c r="S36" s="241">
        <f t="shared" si="6"/>
        <v>0</v>
      </c>
    </row>
    <row r="37" spans="2:19" ht="21" customHeight="1" x14ac:dyDescent="0.2">
      <c r="B37" s="438"/>
      <c r="C37" s="320"/>
      <c r="D37" s="419"/>
      <c r="E37" s="250" t="s">
        <v>60</v>
      </c>
      <c r="F37" s="250" t="s">
        <v>61</v>
      </c>
      <c r="G37" s="241">
        <f t="shared" si="2"/>
        <v>0</v>
      </c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</row>
    <row r="38" spans="2:19" ht="21" customHeight="1" x14ac:dyDescent="0.2">
      <c r="B38" s="438"/>
      <c r="C38" s="320"/>
      <c r="D38" s="419"/>
      <c r="E38" s="250" t="s">
        <v>62</v>
      </c>
      <c r="F38" s="250" t="s">
        <v>62</v>
      </c>
      <c r="G38" s="241">
        <f t="shared" si="2"/>
        <v>0</v>
      </c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</row>
    <row r="39" spans="2:19" ht="21" customHeight="1" x14ac:dyDescent="0.2">
      <c r="B39" s="438"/>
      <c r="C39" s="320"/>
      <c r="D39" s="419"/>
      <c r="E39" s="250" t="s">
        <v>63</v>
      </c>
      <c r="F39" s="250" t="s">
        <v>61</v>
      </c>
      <c r="G39" s="241">
        <f t="shared" si="2"/>
        <v>0</v>
      </c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</row>
    <row r="40" spans="2:19" ht="21" customHeight="1" x14ac:dyDescent="0.2">
      <c r="B40" s="438"/>
      <c r="C40" s="320"/>
      <c r="D40" s="419"/>
      <c r="E40" s="250" t="s">
        <v>64</v>
      </c>
      <c r="F40" s="250" t="s">
        <v>65</v>
      </c>
      <c r="G40" s="241">
        <f t="shared" si="2"/>
        <v>0</v>
      </c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</row>
    <row r="41" spans="2:19" ht="21" customHeight="1" x14ac:dyDescent="0.2">
      <c r="B41" s="438"/>
      <c r="C41" s="320"/>
      <c r="D41" s="419"/>
      <c r="E41" s="227" t="s">
        <v>64</v>
      </c>
      <c r="F41" s="227" t="s">
        <v>66</v>
      </c>
      <c r="G41" s="241">
        <f t="shared" si="2"/>
        <v>0</v>
      </c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</row>
    <row r="42" spans="2:19" ht="21" customHeight="1" x14ac:dyDescent="0.2">
      <c r="B42" s="76" t="s">
        <v>71</v>
      </c>
      <c r="C42" s="223" t="s">
        <v>58</v>
      </c>
      <c r="D42" s="224" t="s">
        <v>58</v>
      </c>
      <c r="E42" s="224" t="s">
        <v>58</v>
      </c>
      <c r="F42" s="224" t="s">
        <v>58</v>
      </c>
      <c r="G42" s="241">
        <f t="shared" si="2"/>
        <v>0</v>
      </c>
      <c r="H42" s="252">
        <f t="shared" ref="H42:S42" si="7">H23+H140</f>
        <v>0</v>
      </c>
      <c r="I42" s="252">
        <f t="shared" si="7"/>
        <v>0</v>
      </c>
      <c r="J42" s="252">
        <f t="shared" si="7"/>
        <v>0</v>
      </c>
      <c r="K42" s="252">
        <f t="shared" si="7"/>
        <v>0</v>
      </c>
      <c r="L42" s="252">
        <f t="shared" si="7"/>
        <v>0</v>
      </c>
      <c r="M42" s="252">
        <f t="shared" si="7"/>
        <v>0</v>
      </c>
      <c r="N42" s="252">
        <f t="shared" si="7"/>
        <v>0</v>
      </c>
      <c r="O42" s="252">
        <f t="shared" si="7"/>
        <v>0</v>
      </c>
      <c r="P42" s="252">
        <f t="shared" si="7"/>
        <v>0</v>
      </c>
      <c r="Q42" s="252">
        <f t="shared" si="7"/>
        <v>0</v>
      </c>
      <c r="R42" s="252">
        <f t="shared" si="7"/>
        <v>0</v>
      </c>
      <c r="S42" s="252">
        <f t="shared" si="7"/>
        <v>0</v>
      </c>
    </row>
    <row r="43" spans="2:19" ht="21" customHeight="1" x14ac:dyDescent="0.2">
      <c r="B43" s="76" t="s">
        <v>72</v>
      </c>
      <c r="C43" s="223" t="s">
        <v>58</v>
      </c>
      <c r="D43" s="224" t="s">
        <v>58</v>
      </c>
      <c r="E43" s="224" t="s">
        <v>58</v>
      </c>
      <c r="F43" s="224" t="s">
        <v>58</v>
      </c>
      <c r="G43" s="241">
        <f t="shared" si="2"/>
        <v>0</v>
      </c>
      <c r="H43" s="252">
        <f t="shared" ref="H43:S43" si="8">H21-H42</f>
        <v>0</v>
      </c>
      <c r="I43" s="252">
        <f t="shared" si="8"/>
        <v>0</v>
      </c>
      <c r="J43" s="252">
        <f t="shared" si="8"/>
        <v>0</v>
      </c>
      <c r="K43" s="252">
        <f t="shared" si="8"/>
        <v>0</v>
      </c>
      <c r="L43" s="252">
        <f t="shared" si="8"/>
        <v>0</v>
      </c>
      <c r="M43" s="252">
        <f t="shared" si="8"/>
        <v>0</v>
      </c>
      <c r="N43" s="252">
        <f t="shared" si="8"/>
        <v>0</v>
      </c>
      <c r="O43" s="252">
        <f t="shared" si="8"/>
        <v>0</v>
      </c>
      <c r="P43" s="252">
        <f t="shared" si="8"/>
        <v>0</v>
      </c>
      <c r="Q43" s="252">
        <f t="shared" si="8"/>
        <v>0</v>
      </c>
      <c r="R43" s="252">
        <f t="shared" si="8"/>
        <v>0</v>
      </c>
      <c r="S43" s="252">
        <f t="shared" si="8"/>
        <v>0</v>
      </c>
    </row>
    <row r="44" spans="2:19" ht="21" customHeight="1" x14ac:dyDescent="0.2">
      <c r="B44" s="246" t="s">
        <v>73</v>
      </c>
      <c r="C44" s="223" t="s">
        <v>268</v>
      </c>
      <c r="D44" s="224" t="s">
        <v>58</v>
      </c>
      <c r="E44" s="224" t="s">
        <v>58</v>
      </c>
      <c r="F44" s="224" t="s">
        <v>58</v>
      </c>
      <c r="G44" s="241">
        <f t="shared" si="2"/>
        <v>0</v>
      </c>
      <c r="H44" s="247">
        <f t="shared" ref="H44:S44" si="9">H52+H72+H78+H84+H102+H46</f>
        <v>0</v>
      </c>
      <c r="I44" s="247">
        <f t="shared" si="9"/>
        <v>0</v>
      </c>
      <c r="J44" s="247">
        <f t="shared" si="9"/>
        <v>0</v>
      </c>
      <c r="K44" s="247">
        <f t="shared" si="9"/>
        <v>0</v>
      </c>
      <c r="L44" s="247">
        <f t="shared" si="9"/>
        <v>0</v>
      </c>
      <c r="M44" s="247">
        <f t="shared" si="9"/>
        <v>0</v>
      </c>
      <c r="N44" s="247">
        <f t="shared" si="9"/>
        <v>0</v>
      </c>
      <c r="O44" s="247">
        <f t="shared" si="9"/>
        <v>0</v>
      </c>
      <c r="P44" s="247">
        <f t="shared" si="9"/>
        <v>0</v>
      </c>
      <c r="Q44" s="247">
        <f t="shared" si="9"/>
        <v>0</v>
      </c>
      <c r="R44" s="247">
        <f t="shared" si="9"/>
        <v>0</v>
      </c>
      <c r="S44" s="247">
        <f t="shared" si="9"/>
        <v>0</v>
      </c>
    </row>
    <row r="45" spans="2:19" ht="21" customHeight="1" x14ac:dyDescent="0.2">
      <c r="B45" s="248" t="s">
        <v>74</v>
      </c>
      <c r="C45" s="68" t="s">
        <v>58</v>
      </c>
      <c r="D45" s="227" t="s">
        <v>58</v>
      </c>
      <c r="E45" s="227" t="s">
        <v>58</v>
      </c>
      <c r="F45" s="227" t="s">
        <v>58</v>
      </c>
      <c r="G45" s="245" t="s">
        <v>58</v>
      </c>
      <c r="H45" s="227" t="s">
        <v>58</v>
      </c>
      <c r="I45" s="227" t="s">
        <v>58</v>
      </c>
      <c r="J45" s="227" t="s">
        <v>58</v>
      </c>
      <c r="K45" s="68" t="s">
        <v>58</v>
      </c>
      <c r="L45" s="227" t="s">
        <v>58</v>
      </c>
      <c r="M45" s="227" t="s">
        <v>58</v>
      </c>
      <c r="N45" s="227" t="s">
        <v>58</v>
      </c>
      <c r="O45" s="68" t="s">
        <v>58</v>
      </c>
      <c r="P45" s="227" t="s">
        <v>58</v>
      </c>
      <c r="Q45" s="227" t="s">
        <v>58</v>
      </c>
      <c r="R45" s="227" t="s">
        <v>58</v>
      </c>
      <c r="S45" s="227" t="s">
        <v>58</v>
      </c>
    </row>
    <row r="46" spans="2:19" ht="21" customHeight="1" x14ac:dyDescent="0.2">
      <c r="B46" s="438" t="s">
        <v>75</v>
      </c>
      <c r="C46" s="321" t="s">
        <v>269</v>
      </c>
      <c r="D46" s="417" t="s">
        <v>211</v>
      </c>
      <c r="E46" s="249" t="s">
        <v>58</v>
      </c>
      <c r="F46" s="249" t="s">
        <v>58</v>
      </c>
      <c r="G46" s="241">
        <f t="shared" ref="G46:G52" si="10">H46+I46+J46+K46+L46+M46+N46+O46+P46+Q46+R46+S46</f>
        <v>0</v>
      </c>
      <c r="H46" s="241">
        <f t="shared" ref="H46:S46" si="11">H47+H48+H49+H50+H51</f>
        <v>0</v>
      </c>
      <c r="I46" s="241">
        <f t="shared" si="11"/>
        <v>0</v>
      </c>
      <c r="J46" s="241">
        <f t="shared" si="11"/>
        <v>0</v>
      </c>
      <c r="K46" s="241">
        <f t="shared" si="11"/>
        <v>0</v>
      </c>
      <c r="L46" s="241">
        <f t="shared" si="11"/>
        <v>0</v>
      </c>
      <c r="M46" s="241">
        <f t="shared" si="11"/>
        <v>0</v>
      </c>
      <c r="N46" s="241">
        <f t="shared" si="11"/>
        <v>0</v>
      </c>
      <c r="O46" s="241">
        <f t="shared" si="11"/>
        <v>0</v>
      </c>
      <c r="P46" s="241">
        <f t="shared" si="11"/>
        <v>0</v>
      </c>
      <c r="Q46" s="241">
        <f t="shared" si="11"/>
        <v>0</v>
      </c>
      <c r="R46" s="241">
        <f t="shared" si="11"/>
        <v>0</v>
      </c>
      <c r="S46" s="241">
        <f t="shared" si="11"/>
        <v>0</v>
      </c>
    </row>
    <row r="47" spans="2:19" ht="21" customHeight="1" x14ac:dyDescent="0.2">
      <c r="B47" s="438"/>
      <c r="C47" s="321"/>
      <c r="D47" s="417"/>
      <c r="E47" s="250" t="s">
        <v>60</v>
      </c>
      <c r="F47" s="250" t="s">
        <v>61</v>
      </c>
      <c r="G47" s="241">
        <f t="shared" si="10"/>
        <v>0</v>
      </c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</row>
    <row r="48" spans="2:19" ht="21" customHeight="1" x14ac:dyDescent="0.2">
      <c r="B48" s="438"/>
      <c r="C48" s="321"/>
      <c r="D48" s="417"/>
      <c r="E48" s="250" t="s">
        <v>62</v>
      </c>
      <c r="F48" s="250" t="s">
        <v>62</v>
      </c>
      <c r="G48" s="241">
        <f t="shared" si="10"/>
        <v>0</v>
      </c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</row>
    <row r="49" spans="2:19" ht="14.25" customHeight="1" x14ac:dyDescent="0.2">
      <c r="B49" s="438"/>
      <c r="C49" s="321"/>
      <c r="D49" s="417"/>
      <c r="E49" s="250" t="s">
        <v>63</v>
      </c>
      <c r="F49" s="250" t="s">
        <v>61</v>
      </c>
      <c r="G49" s="241">
        <f t="shared" si="10"/>
        <v>0</v>
      </c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</row>
    <row r="50" spans="2:19" ht="21" customHeight="1" x14ac:dyDescent="0.2">
      <c r="B50" s="438"/>
      <c r="C50" s="321"/>
      <c r="D50" s="417"/>
      <c r="E50" s="250" t="s">
        <v>64</v>
      </c>
      <c r="F50" s="250" t="s">
        <v>65</v>
      </c>
      <c r="G50" s="241">
        <f t="shared" si="10"/>
        <v>0</v>
      </c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</row>
    <row r="51" spans="2:19" ht="21" customHeight="1" x14ac:dyDescent="0.2">
      <c r="B51" s="438"/>
      <c r="C51" s="321"/>
      <c r="D51" s="417"/>
      <c r="E51" s="227" t="s">
        <v>64</v>
      </c>
      <c r="F51" s="227" t="s">
        <v>66</v>
      </c>
      <c r="G51" s="241">
        <f t="shared" si="10"/>
        <v>0</v>
      </c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</row>
    <row r="52" spans="2:19" ht="21" customHeight="1" x14ac:dyDescent="0.2">
      <c r="B52" s="246" t="s">
        <v>76</v>
      </c>
      <c r="C52" s="223" t="s">
        <v>270</v>
      </c>
      <c r="D52" s="224" t="s">
        <v>58</v>
      </c>
      <c r="E52" s="224" t="s">
        <v>58</v>
      </c>
      <c r="F52" s="224" t="s">
        <v>58</v>
      </c>
      <c r="G52" s="241">
        <f t="shared" si="10"/>
        <v>0</v>
      </c>
      <c r="H52" s="253">
        <f t="shared" ref="H52:S52" si="12">H54+H60+H66</f>
        <v>0</v>
      </c>
      <c r="I52" s="253">
        <f t="shared" si="12"/>
        <v>0</v>
      </c>
      <c r="J52" s="253">
        <f t="shared" si="12"/>
        <v>0</v>
      </c>
      <c r="K52" s="253">
        <f t="shared" si="12"/>
        <v>0</v>
      </c>
      <c r="L52" s="253">
        <f t="shared" si="12"/>
        <v>0</v>
      </c>
      <c r="M52" s="253">
        <f t="shared" si="12"/>
        <v>0</v>
      </c>
      <c r="N52" s="253">
        <f t="shared" si="12"/>
        <v>0</v>
      </c>
      <c r="O52" s="253">
        <f t="shared" si="12"/>
        <v>0</v>
      </c>
      <c r="P52" s="253">
        <f t="shared" si="12"/>
        <v>0</v>
      </c>
      <c r="Q52" s="253">
        <f t="shared" si="12"/>
        <v>0</v>
      </c>
      <c r="R52" s="253">
        <f t="shared" si="12"/>
        <v>0</v>
      </c>
      <c r="S52" s="253">
        <f t="shared" si="12"/>
        <v>0</v>
      </c>
    </row>
    <row r="53" spans="2:19" ht="21" customHeight="1" x14ac:dyDescent="0.2">
      <c r="B53" s="248" t="s">
        <v>19</v>
      </c>
      <c r="C53" s="68" t="s">
        <v>58</v>
      </c>
      <c r="D53" s="227" t="s">
        <v>58</v>
      </c>
      <c r="E53" s="227" t="s">
        <v>58</v>
      </c>
      <c r="F53" s="227" t="s">
        <v>58</v>
      </c>
      <c r="G53" s="245" t="s">
        <v>58</v>
      </c>
      <c r="H53" s="227" t="s">
        <v>58</v>
      </c>
      <c r="I53" s="227" t="s">
        <v>58</v>
      </c>
      <c r="J53" s="227" t="s">
        <v>58</v>
      </c>
      <c r="K53" s="68" t="s">
        <v>58</v>
      </c>
      <c r="L53" s="227" t="s">
        <v>58</v>
      </c>
      <c r="M53" s="227" t="s">
        <v>58</v>
      </c>
      <c r="N53" s="227" t="s">
        <v>58</v>
      </c>
      <c r="O53" s="68" t="s">
        <v>58</v>
      </c>
      <c r="P53" s="227" t="s">
        <v>58</v>
      </c>
      <c r="Q53" s="227" t="s">
        <v>58</v>
      </c>
      <c r="R53" s="227" t="s">
        <v>58</v>
      </c>
      <c r="S53" s="227" t="s">
        <v>58</v>
      </c>
    </row>
    <row r="54" spans="2:19" ht="16.5" customHeight="1" x14ac:dyDescent="0.2">
      <c r="B54" s="438" t="s">
        <v>271</v>
      </c>
      <c r="C54" s="321" t="s">
        <v>270</v>
      </c>
      <c r="D54" s="417" t="s">
        <v>69</v>
      </c>
      <c r="E54" s="249" t="s">
        <v>58</v>
      </c>
      <c r="F54" s="249" t="s">
        <v>58</v>
      </c>
      <c r="G54" s="241">
        <f t="shared" ref="G54:G83" si="13">H54+I54+J54+K54+L54+M54+N54+O54+P54+Q54+R54+S54</f>
        <v>0</v>
      </c>
      <c r="H54" s="241">
        <f t="shared" ref="H54:S54" si="14">H55+H56+H57+H58+H59</f>
        <v>0</v>
      </c>
      <c r="I54" s="241">
        <f t="shared" si="14"/>
        <v>0</v>
      </c>
      <c r="J54" s="241">
        <f t="shared" si="14"/>
        <v>0</v>
      </c>
      <c r="K54" s="241">
        <f t="shared" si="14"/>
        <v>0</v>
      </c>
      <c r="L54" s="241">
        <f t="shared" si="14"/>
        <v>0</v>
      </c>
      <c r="M54" s="241">
        <f t="shared" si="14"/>
        <v>0</v>
      </c>
      <c r="N54" s="241">
        <f t="shared" si="14"/>
        <v>0</v>
      </c>
      <c r="O54" s="241">
        <f t="shared" si="14"/>
        <v>0</v>
      </c>
      <c r="P54" s="241">
        <f t="shared" si="14"/>
        <v>0</v>
      </c>
      <c r="Q54" s="241">
        <f t="shared" si="14"/>
        <v>0</v>
      </c>
      <c r="R54" s="241">
        <f t="shared" si="14"/>
        <v>0</v>
      </c>
      <c r="S54" s="241">
        <f t="shared" si="14"/>
        <v>0</v>
      </c>
    </row>
    <row r="55" spans="2:19" ht="21" customHeight="1" x14ac:dyDescent="0.2">
      <c r="B55" s="438"/>
      <c r="C55" s="321"/>
      <c r="D55" s="417"/>
      <c r="E55" s="250" t="s">
        <v>60</v>
      </c>
      <c r="F55" s="250" t="s">
        <v>61</v>
      </c>
      <c r="G55" s="241">
        <f t="shared" si="13"/>
        <v>0</v>
      </c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</row>
    <row r="56" spans="2:19" ht="21" customHeight="1" x14ac:dyDescent="0.2">
      <c r="B56" s="438"/>
      <c r="C56" s="321"/>
      <c r="D56" s="417"/>
      <c r="E56" s="250" t="s">
        <v>62</v>
      </c>
      <c r="F56" s="250" t="s">
        <v>62</v>
      </c>
      <c r="G56" s="241">
        <f t="shared" si="13"/>
        <v>0</v>
      </c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</row>
    <row r="57" spans="2:19" ht="38.450000000000003" customHeight="1" x14ac:dyDescent="0.2">
      <c r="B57" s="438"/>
      <c r="C57" s="321"/>
      <c r="D57" s="417"/>
      <c r="E57" s="250" t="s">
        <v>63</v>
      </c>
      <c r="F57" s="250" t="s">
        <v>61</v>
      </c>
      <c r="G57" s="241">
        <f t="shared" si="13"/>
        <v>0</v>
      </c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</row>
    <row r="58" spans="2:19" ht="15.75" customHeight="1" x14ac:dyDescent="0.2">
      <c r="B58" s="438"/>
      <c r="C58" s="321"/>
      <c r="D58" s="417"/>
      <c r="E58" s="250" t="s">
        <v>64</v>
      </c>
      <c r="F58" s="250" t="s">
        <v>65</v>
      </c>
      <c r="G58" s="241">
        <f t="shared" si="13"/>
        <v>0</v>
      </c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</row>
    <row r="59" spans="2:19" ht="46.15" customHeight="1" x14ac:dyDescent="0.2">
      <c r="B59" s="438"/>
      <c r="C59" s="321"/>
      <c r="D59" s="417"/>
      <c r="E59" s="227" t="s">
        <v>64</v>
      </c>
      <c r="F59" s="227" t="s">
        <v>66</v>
      </c>
      <c r="G59" s="241">
        <f t="shared" si="13"/>
        <v>0</v>
      </c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</row>
    <row r="60" spans="2:19" ht="21" customHeight="1" x14ac:dyDescent="0.2">
      <c r="B60" s="438"/>
      <c r="C60" s="321"/>
      <c r="D60" s="417" t="s">
        <v>211</v>
      </c>
      <c r="E60" s="249" t="s">
        <v>58</v>
      </c>
      <c r="F60" s="249" t="s">
        <v>58</v>
      </c>
      <c r="G60" s="241">
        <f t="shared" si="13"/>
        <v>0</v>
      </c>
      <c r="H60" s="241">
        <f t="shared" ref="H60:S60" si="15">H61+H62+H63+H64+H65</f>
        <v>0</v>
      </c>
      <c r="I60" s="241">
        <f t="shared" si="15"/>
        <v>0</v>
      </c>
      <c r="J60" s="241">
        <f t="shared" si="15"/>
        <v>0</v>
      </c>
      <c r="K60" s="241">
        <f t="shared" si="15"/>
        <v>0</v>
      </c>
      <c r="L60" s="241">
        <f t="shared" si="15"/>
        <v>0</v>
      </c>
      <c r="M60" s="241">
        <f t="shared" si="15"/>
        <v>0</v>
      </c>
      <c r="N60" s="241">
        <f t="shared" si="15"/>
        <v>0</v>
      </c>
      <c r="O60" s="241">
        <f t="shared" si="15"/>
        <v>0</v>
      </c>
      <c r="P60" s="241">
        <f t="shared" si="15"/>
        <v>0</v>
      </c>
      <c r="Q60" s="241">
        <f t="shared" si="15"/>
        <v>0</v>
      </c>
      <c r="R60" s="241">
        <f t="shared" si="15"/>
        <v>0</v>
      </c>
      <c r="S60" s="241">
        <f t="shared" si="15"/>
        <v>0</v>
      </c>
    </row>
    <row r="61" spans="2:19" ht="9.75" customHeight="1" x14ac:dyDescent="0.2">
      <c r="B61" s="438"/>
      <c r="C61" s="321"/>
      <c r="D61" s="417"/>
      <c r="E61" s="250" t="s">
        <v>60</v>
      </c>
      <c r="F61" s="250" t="s">
        <v>61</v>
      </c>
      <c r="G61" s="241">
        <f t="shared" si="13"/>
        <v>0</v>
      </c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</row>
    <row r="62" spans="2:19" ht="21" customHeight="1" x14ac:dyDescent="0.2">
      <c r="B62" s="438"/>
      <c r="C62" s="321"/>
      <c r="D62" s="417"/>
      <c r="E62" s="250" t="s">
        <v>62</v>
      </c>
      <c r="F62" s="250" t="s">
        <v>62</v>
      </c>
      <c r="G62" s="241">
        <f t="shared" si="13"/>
        <v>0</v>
      </c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</row>
    <row r="63" spans="2:19" ht="35.450000000000003" customHeight="1" x14ac:dyDescent="0.2">
      <c r="B63" s="438"/>
      <c r="C63" s="321"/>
      <c r="D63" s="417"/>
      <c r="E63" s="250" t="s">
        <v>63</v>
      </c>
      <c r="F63" s="250" t="s">
        <v>61</v>
      </c>
      <c r="G63" s="241">
        <f t="shared" si="13"/>
        <v>0</v>
      </c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</row>
    <row r="64" spans="2:19" ht="21" customHeight="1" x14ac:dyDescent="0.2">
      <c r="B64" s="438"/>
      <c r="C64" s="321"/>
      <c r="D64" s="417"/>
      <c r="E64" s="250" t="s">
        <v>64</v>
      </c>
      <c r="F64" s="250" t="s">
        <v>65</v>
      </c>
      <c r="G64" s="241">
        <f t="shared" si="13"/>
        <v>0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</row>
    <row r="65" spans="2:19" ht="21" customHeight="1" x14ac:dyDescent="0.2">
      <c r="B65" s="438"/>
      <c r="C65" s="321"/>
      <c r="D65" s="417"/>
      <c r="E65" s="227" t="s">
        <v>64</v>
      </c>
      <c r="F65" s="227" t="s">
        <v>66</v>
      </c>
      <c r="G65" s="241">
        <f t="shared" si="13"/>
        <v>0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</row>
    <row r="66" spans="2:19" ht="21" customHeight="1" x14ac:dyDescent="0.2">
      <c r="B66" s="438"/>
      <c r="C66" s="321"/>
      <c r="D66" s="417" t="s">
        <v>214</v>
      </c>
      <c r="E66" s="249" t="s">
        <v>58</v>
      </c>
      <c r="F66" s="249" t="s">
        <v>58</v>
      </c>
      <c r="G66" s="241">
        <f t="shared" si="13"/>
        <v>0</v>
      </c>
      <c r="H66" s="241">
        <f t="shared" ref="H66:S66" si="16">H67+H68+H69+H70+H71</f>
        <v>0</v>
      </c>
      <c r="I66" s="241">
        <f t="shared" si="16"/>
        <v>0</v>
      </c>
      <c r="J66" s="241">
        <f t="shared" si="16"/>
        <v>0</v>
      </c>
      <c r="K66" s="241">
        <f t="shared" si="16"/>
        <v>0</v>
      </c>
      <c r="L66" s="241">
        <f t="shared" si="16"/>
        <v>0</v>
      </c>
      <c r="M66" s="241">
        <f t="shared" si="16"/>
        <v>0</v>
      </c>
      <c r="N66" s="241">
        <f t="shared" si="16"/>
        <v>0</v>
      </c>
      <c r="O66" s="241">
        <f t="shared" si="16"/>
        <v>0</v>
      </c>
      <c r="P66" s="241">
        <f t="shared" si="16"/>
        <v>0</v>
      </c>
      <c r="Q66" s="241">
        <f t="shared" si="16"/>
        <v>0</v>
      </c>
      <c r="R66" s="241">
        <f t="shared" si="16"/>
        <v>0</v>
      </c>
      <c r="S66" s="241">
        <f t="shared" si="16"/>
        <v>0</v>
      </c>
    </row>
    <row r="67" spans="2:19" ht="21" customHeight="1" x14ac:dyDescent="0.2">
      <c r="B67" s="438"/>
      <c r="C67" s="321"/>
      <c r="D67" s="417"/>
      <c r="E67" s="250" t="s">
        <v>60</v>
      </c>
      <c r="F67" s="250" t="s">
        <v>61</v>
      </c>
      <c r="G67" s="241">
        <f t="shared" si="13"/>
        <v>0</v>
      </c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</row>
    <row r="68" spans="2:19" ht="21" customHeight="1" x14ac:dyDescent="0.2">
      <c r="B68" s="438"/>
      <c r="C68" s="321"/>
      <c r="D68" s="417"/>
      <c r="E68" s="250" t="s">
        <v>62</v>
      </c>
      <c r="F68" s="250" t="s">
        <v>62</v>
      </c>
      <c r="G68" s="241">
        <f t="shared" si="13"/>
        <v>0</v>
      </c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</row>
    <row r="69" spans="2:19" ht="21" customHeight="1" x14ac:dyDescent="0.2">
      <c r="B69" s="438"/>
      <c r="C69" s="321"/>
      <c r="D69" s="417"/>
      <c r="E69" s="250" t="s">
        <v>63</v>
      </c>
      <c r="F69" s="250" t="s">
        <v>61</v>
      </c>
      <c r="G69" s="241">
        <f t="shared" si="13"/>
        <v>0</v>
      </c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</row>
    <row r="70" spans="2:19" ht="21" customHeight="1" x14ac:dyDescent="0.2">
      <c r="B70" s="438"/>
      <c r="C70" s="321"/>
      <c r="D70" s="417"/>
      <c r="E70" s="250" t="s">
        <v>64</v>
      </c>
      <c r="F70" s="250" t="s">
        <v>65</v>
      </c>
      <c r="G70" s="241">
        <f t="shared" si="13"/>
        <v>0</v>
      </c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</row>
    <row r="71" spans="2:19" ht="21" customHeight="1" x14ac:dyDescent="0.2">
      <c r="B71" s="438"/>
      <c r="C71" s="321"/>
      <c r="D71" s="417"/>
      <c r="E71" s="227" t="s">
        <v>64</v>
      </c>
      <c r="F71" s="227" t="s">
        <v>66</v>
      </c>
      <c r="G71" s="241">
        <f t="shared" si="13"/>
        <v>0</v>
      </c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</row>
    <row r="72" spans="2:19" ht="21" customHeight="1" x14ac:dyDescent="0.2">
      <c r="B72" s="438" t="s">
        <v>77</v>
      </c>
      <c r="C72" s="321" t="s">
        <v>215</v>
      </c>
      <c r="D72" s="417" t="s">
        <v>211</v>
      </c>
      <c r="E72" s="249" t="s">
        <v>58</v>
      </c>
      <c r="F72" s="249" t="s">
        <v>58</v>
      </c>
      <c r="G72" s="241">
        <f t="shared" si="13"/>
        <v>0</v>
      </c>
      <c r="H72" s="241">
        <f t="shared" ref="H72:S72" si="17">H73+H74+H75+H76+H77</f>
        <v>0</v>
      </c>
      <c r="I72" s="241">
        <f t="shared" si="17"/>
        <v>0</v>
      </c>
      <c r="J72" s="241">
        <f t="shared" si="17"/>
        <v>0</v>
      </c>
      <c r="K72" s="241">
        <f t="shared" si="17"/>
        <v>0</v>
      </c>
      <c r="L72" s="241">
        <f t="shared" si="17"/>
        <v>0</v>
      </c>
      <c r="M72" s="241">
        <f t="shared" si="17"/>
        <v>0</v>
      </c>
      <c r="N72" s="241">
        <f t="shared" si="17"/>
        <v>0</v>
      </c>
      <c r="O72" s="241">
        <f t="shared" si="17"/>
        <v>0</v>
      </c>
      <c r="P72" s="241">
        <f t="shared" si="17"/>
        <v>0</v>
      </c>
      <c r="Q72" s="241">
        <f t="shared" si="17"/>
        <v>0</v>
      </c>
      <c r="R72" s="241">
        <f t="shared" si="17"/>
        <v>0</v>
      </c>
      <c r="S72" s="241">
        <f t="shared" si="17"/>
        <v>0</v>
      </c>
    </row>
    <row r="73" spans="2:19" ht="35.450000000000003" customHeight="1" x14ac:dyDescent="0.2">
      <c r="B73" s="438"/>
      <c r="C73" s="321"/>
      <c r="D73" s="417"/>
      <c r="E73" s="250" t="s">
        <v>60</v>
      </c>
      <c r="F73" s="250" t="s">
        <v>61</v>
      </c>
      <c r="G73" s="241">
        <f t="shared" si="13"/>
        <v>0</v>
      </c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</row>
    <row r="74" spans="2:19" ht="9.75" customHeight="1" x14ac:dyDescent="0.2">
      <c r="B74" s="438"/>
      <c r="C74" s="321"/>
      <c r="D74" s="417"/>
      <c r="E74" s="250" t="s">
        <v>62</v>
      </c>
      <c r="F74" s="250" t="s">
        <v>62</v>
      </c>
      <c r="G74" s="241">
        <f t="shared" si="13"/>
        <v>0</v>
      </c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</row>
    <row r="75" spans="2:19" ht="27.6" customHeight="1" x14ac:dyDescent="0.2">
      <c r="B75" s="438"/>
      <c r="C75" s="321"/>
      <c r="D75" s="417"/>
      <c r="E75" s="250" t="s">
        <v>63</v>
      </c>
      <c r="F75" s="250" t="s">
        <v>61</v>
      </c>
      <c r="G75" s="241">
        <f t="shared" si="13"/>
        <v>0</v>
      </c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</row>
    <row r="76" spans="2:19" ht="27.6" customHeight="1" x14ac:dyDescent="0.2">
      <c r="B76" s="438"/>
      <c r="C76" s="321"/>
      <c r="D76" s="417"/>
      <c r="E76" s="250" t="s">
        <v>64</v>
      </c>
      <c r="F76" s="250" t="s">
        <v>65</v>
      </c>
      <c r="G76" s="241">
        <f t="shared" si="13"/>
        <v>0</v>
      </c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</row>
    <row r="77" spans="2:19" ht="37.9" customHeight="1" x14ac:dyDescent="0.2">
      <c r="B77" s="438"/>
      <c r="C77" s="321"/>
      <c r="D77" s="417"/>
      <c r="E77" s="227" t="s">
        <v>64</v>
      </c>
      <c r="F77" s="227" t="s">
        <v>66</v>
      </c>
      <c r="G77" s="241">
        <f t="shared" si="13"/>
        <v>0</v>
      </c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</row>
    <row r="78" spans="2:19" ht="21" customHeight="1" x14ac:dyDescent="0.2">
      <c r="B78" s="438" t="s">
        <v>78</v>
      </c>
      <c r="C78" s="321" t="s">
        <v>216</v>
      </c>
      <c r="D78" s="417" t="s">
        <v>211</v>
      </c>
      <c r="E78" s="249" t="s">
        <v>58</v>
      </c>
      <c r="F78" s="249" t="s">
        <v>58</v>
      </c>
      <c r="G78" s="241">
        <f t="shared" si="13"/>
        <v>0</v>
      </c>
      <c r="H78" s="241">
        <f t="shared" ref="H78:S78" si="18">H79+H80+H81+H82+H83</f>
        <v>0</v>
      </c>
      <c r="I78" s="241">
        <f t="shared" si="18"/>
        <v>0</v>
      </c>
      <c r="J78" s="241">
        <f t="shared" si="18"/>
        <v>0</v>
      </c>
      <c r="K78" s="241">
        <f t="shared" si="18"/>
        <v>0</v>
      </c>
      <c r="L78" s="241">
        <f t="shared" si="18"/>
        <v>0</v>
      </c>
      <c r="M78" s="241">
        <f t="shared" si="18"/>
        <v>0</v>
      </c>
      <c r="N78" s="241">
        <f t="shared" si="18"/>
        <v>0</v>
      </c>
      <c r="O78" s="241">
        <f t="shared" si="18"/>
        <v>0</v>
      </c>
      <c r="P78" s="241">
        <f t="shared" si="18"/>
        <v>0</v>
      </c>
      <c r="Q78" s="241">
        <f t="shared" si="18"/>
        <v>0</v>
      </c>
      <c r="R78" s="241">
        <f t="shared" si="18"/>
        <v>0</v>
      </c>
      <c r="S78" s="241">
        <f t="shared" si="18"/>
        <v>0</v>
      </c>
    </row>
    <row r="79" spans="2:19" ht="16.5" customHeight="1" x14ac:dyDescent="0.2">
      <c r="B79" s="438"/>
      <c r="C79" s="321"/>
      <c r="D79" s="417"/>
      <c r="E79" s="250" t="s">
        <v>60</v>
      </c>
      <c r="F79" s="250" t="s">
        <v>61</v>
      </c>
      <c r="G79" s="241">
        <f t="shared" si="13"/>
        <v>0</v>
      </c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</row>
    <row r="80" spans="2:19" ht="21" customHeight="1" x14ac:dyDescent="0.2">
      <c r="B80" s="438"/>
      <c r="C80" s="321"/>
      <c r="D80" s="417"/>
      <c r="E80" s="250" t="s">
        <v>62</v>
      </c>
      <c r="F80" s="250" t="s">
        <v>62</v>
      </c>
      <c r="G80" s="241">
        <f t="shared" si="13"/>
        <v>0</v>
      </c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</row>
    <row r="81" spans="2:19" ht="21" customHeight="1" x14ac:dyDescent="0.2">
      <c r="B81" s="438"/>
      <c r="C81" s="321"/>
      <c r="D81" s="417"/>
      <c r="E81" s="250" t="s">
        <v>63</v>
      </c>
      <c r="F81" s="250" t="s">
        <v>61</v>
      </c>
      <c r="G81" s="241">
        <f t="shared" si="13"/>
        <v>0</v>
      </c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</row>
    <row r="82" spans="2:19" ht="21" customHeight="1" x14ac:dyDescent="0.2">
      <c r="B82" s="438"/>
      <c r="C82" s="321"/>
      <c r="D82" s="417"/>
      <c r="E82" s="250" t="s">
        <v>64</v>
      </c>
      <c r="F82" s="250" t="s">
        <v>65</v>
      </c>
      <c r="G82" s="241">
        <f t="shared" si="13"/>
        <v>0</v>
      </c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</row>
    <row r="83" spans="2:19" ht="21" customHeight="1" x14ac:dyDescent="0.2">
      <c r="B83" s="438"/>
      <c r="C83" s="321"/>
      <c r="D83" s="417"/>
      <c r="E83" s="227" t="s">
        <v>64</v>
      </c>
      <c r="F83" s="227" t="s">
        <v>66</v>
      </c>
      <c r="G83" s="241">
        <f t="shared" si="13"/>
        <v>0</v>
      </c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</row>
    <row r="84" spans="2:19" ht="21" customHeight="1" x14ac:dyDescent="0.2">
      <c r="B84" s="246" t="s">
        <v>79</v>
      </c>
      <c r="C84" s="68" t="s">
        <v>217</v>
      </c>
      <c r="D84" s="227" t="s">
        <v>58</v>
      </c>
      <c r="E84" s="227" t="s">
        <v>58</v>
      </c>
      <c r="F84" s="227" t="s">
        <v>58</v>
      </c>
      <c r="G84" s="241">
        <f>H83+I83+J83+K83+L83+M83+N83+O83+P83+Q83+R83+S83</f>
        <v>0</v>
      </c>
      <c r="H84" s="254">
        <f t="shared" ref="H84:S84" si="19">H86+H92</f>
        <v>0</v>
      </c>
      <c r="I84" s="254">
        <f t="shared" si="19"/>
        <v>0</v>
      </c>
      <c r="J84" s="254">
        <f t="shared" si="19"/>
        <v>0</v>
      </c>
      <c r="K84" s="254">
        <f t="shared" si="19"/>
        <v>0</v>
      </c>
      <c r="L84" s="254">
        <f t="shared" si="19"/>
        <v>0</v>
      </c>
      <c r="M84" s="254">
        <f t="shared" si="19"/>
        <v>0</v>
      </c>
      <c r="N84" s="254">
        <f t="shared" si="19"/>
        <v>0</v>
      </c>
      <c r="O84" s="254">
        <f t="shared" si="19"/>
        <v>0</v>
      </c>
      <c r="P84" s="254">
        <f t="shared" si="19"/>
        <v>0</v>
      </c>
      <c r="Q84" s="254">
        <f t="shared" si="19"/>
        <v>0</v>
      </c>
      <c r="R84" s="254">
        <f t="shared" si="19"/>
        <v>0</v>
      </c>
      <c r="S84" s="254">
        <f t="shared" si="19"/>
        <v>0</v>
      </c>
    </row>
    <row r="85" spans="2:19" ht="13.5" customHeight="1" x14ac:dyDescent="0.2">
      <c r="B85" s="248" t="s">
        <v>19</v>
      </c>
      <c r="C85" s="68" t="s">
        <v>58</v>
      </c>
      <c r="D85" s="227" t="s">
        <v>58</v>
      </c>
      <c r="E85" s="227" t="s">
        <v>58</v>
      </c>
      <c r="F85" s="227" t="s">
        <v>58</v>
      </c>
      <c r="G85" s="245" t="s">
        <v>58</v>
      </c>
      <c r="H85" s="227" t="s">
        <v>58</v>
      </c>
      <c r="I85" s="227" t="s">
        <v>58</v>
      </c>
      <c r="J85" s="227" t="s">
        <v>58</v>
      </c>
      <c r="K85" s="68" t="s">
        <v>58</v>
      </c>
      <c r="L85" s="227" t="s">
        <v>58</v>
      </c>
      <c r="M85" s="227" t="s">
        <v>58</v>
      </c>
      <c r="N85" s="227" t="s">
        <v>58</v>
      </c>
      <c r="O85" s="68" t="s">
        <v>58</v>
      </c>
      <c r="P85" s="227" t="s">
        <v>58</v>
      </c>
      <c r="Q85" s="227" t="s">
        <v>58</v>
      </c>
      <c r="R85" s="227" t="s">
        <v>58</v>
      </c>
      <c r="S85" s="227" t="s">
        <v>58</v>
      </c>
    </row>
    <row r="86" spans="2:19" ht="33.6" customHeight="1" x14ac:dyDescent="0.2">
      <c r="B86" s="438" t="s">
        <v>80</v>
      </c>
      <c r="C86" s="321" t="s">
        <v>217</v>
      </c>
      <c r="D86" s="417" t="s">
        <v>224</v>
      </c>
      <c r="E86" s="249" t="s">
        <v>58</v>
      </c>
      <c r="F86" s="249" t="s">
        <v>58</v>
      </c>
      <c r="G86" s="241">
        <f t="shared" ref="G86:G97" si="20">H86+I86+J86+K86+L86+M86+N86+O86+P86+Q86+R86+S86</f>
        <v>0</v>
      </c>
      <c r="H86" s="241">
        <f t="shared" ref="H86:S86" si="21">H87+H88+H89+H90+H91</f>
        <v>0</v>
      </c>
      <c r="I86" s="241">
        <f t="shared" si="21"/>
        <v>0</v>
      </c>
      <c r="J86" s="241">
        <f t="shared" si="21"/>
        <v>0</v>
      </c>
      <c r="K86" s="241">
        <f t="shared" si="21"/>
        <v>0</v>
      </c>
      <c r="L86" s="241">
        <f t="shared" si="21"/>
        <v>0</v>
      </c>
      <c r="M86" s="241">
        <f t="shared" si="21"/>
        <v>0</v>
      </c>
      <c r="N86" s="241">
        <f t="shared" si="21"/>
        <v>0</v>
      </c>
      <c r="O86" s="241">
        <f t="shared" si="21"/>
        <v>0</v>
      </c>
      <c r="P86" s="241">
        <f t="shared" si="21"/>
        <v>0</v>
      </c>
      <c r="Q86" s="241">
        <f t="shared" si="21"/>
        <v>0</v>
      </c>
      <c r="R86" s="241">
        <f t="shared" si="21"/>
        <v>0</v>
      </c>
      <c r="S86" s="241">
        <f t="shared" si="21"/>
        <v>0</v>
      </c>
    </row>
    <row r="87" spans="2:19" ht="31.15" customHeight="1" x14ac:dyDescent="0.2">
      <c r="B87" s="438"/>
      <c r="C87" s="321"/>
      <c r="D87" s="417"/>
      <c r="E87" s="250" t="s">
        <v>60</v>
      </c>
      <c r="F87" s="250" t="s">
        <v>61</v>
      </c>
      <c r="G87" s="241">
        <f t="shared" si="20"/>
        <v>0</v>
      </c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</row>
    <row r="88" spans="2:19" ht="13.5" customHeight="1" x14ac:dyDescent="0.2">
      <c r="B88" s="438"/>
      <c r="C88" s="321"/>
      <c r="D88" s="417"/>
      <c r="E88" s="250" t="s">
        <v>62</v>
      </c>
      <c r="F88" s="250" t="s">
        <v>62</v>
      </c>
      <c r="G88" s="241">
        <f t="shared" si="20"/>
        <v>0</v>
      </c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</row>
    <row r="89" spans="2:19" ht="21" customHeight="1" x14ac:dyDescent="0.2">
      <c r="B89" s="438"/>
      <c r="C89" s="321"/>
      <c r="D89" s="417"/>
      <c r="E89" s="250" t="s">
        <v>63</v>
      </c>
      <c r="F89" s="250" t="s">
        <v>61</v>
      </c>
      <c r="G89" s="241">
        <f t="shared" si="20"/>
        <v>0</v>
      </c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</row>
    <row r="90" spans="2:19" x14ac:dyDescent="0.2">
      <c r="B90" s="438"/>
      <c r="C90" s="321"/>
      <c r="D90" s="417"/>
      <c r="E90" s="250" t="s">
        <v>64</v>
      </c>
      <c r="F90" s="250" t="s">
        <v>65</v>
      </c>
      <c r="G90" s="241">
        <f t="shared" si="20"/>
        <v>0</v>
      </c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</row>
    <row r="91" spans="2:19" x14ac:dyDescent="0.2">
      <c r="B91" s="438"/>
      <c r="C91" s="321"/>
      <c r="D91" s="417"/>
      <c r="E91" s="227" t="s">
        <v>64</v>
      </c>
      <c r="F91" s="227" t="s">
        <v>66</v>
      </c>
      <c r="G91" s="241">
        <f t="shared" si="20"/>
        <v>0</v>
      </c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</row>
    <row r="92" spans="2:19" ht="12.75" customHeight="1" x14ac:dyDescent="0.2">
      <c r="B92" s="438"/>
      <c r="C92" s="321"/>
      <c r="D92" s="417" t="s">
        <v>211</v>
      </c>
      <c r="E92" s="249" t="s">
        <v>58</v>
      </c>
      <c r="F92" s="249" t="s">
        <v>58</v>
      </c>
      <c r="G92" s="241">
        <f t="shared" si="20"/>
        <v>0</v>
      </c>
      <c r="H92" s="241">
        <f t="shared" ref="H92:S92" si="22">H93+H94+H95+H96+H97</f>
        <v>0</v>
      </c>
      <c r="I92" s="241">
        <f t="shared" si="22"/>
        <v>0</v>
      </c>
      <c r="J92" s="241">
        <f t="shared" si="22"/>
        <v>0</v>
      </c>
      <c r="K92" s="241">
        <f t="shared" si="22"/>
        <v>0</v>
      </c>
      <c r="L92" s="241">
        <f t="shared" si="22"/>
        <v>0</v>
      </c>
      <c r="M92" s="241">
        <f t="shared" si="22"/>
        <v>0</v>
      </c>
      <c r="N92" s="241">
        <f t="shared" si="22"/>
        <v>0</v>
      </c>
      <c r="O92" s="241">
        <f t="shared" si="22"/>
        <v>0</v>
      </c>
      <c r="P92" s="241">
        <f t="shared" si="22"/>
        <v>0</v>
      </c>
      <c r="Q92" s="241">
        <f t="shared" si="22"/>
        <v>0</v>
      </c>
      <c r="R92" s="241">
        <f t="shared" si="22"/>
        <v>0</v>
      </c>
      <c r="S92" s="241">
        <f t="shared" si="22"/>
        <v>0</v>
      </c>
    </row>
    <row r="93" spans="2:19" x14ac:dyDescent="0.2">
      <c r="B93" s="438"/>
      <c r="C93" s="321"/>
      <c r="D93" s="417"/>
      <c r="E93" s="250" t="s">
        <v>60</v>
      </c>
      <c r="F93" s="250" t="s">
        <v>61</v>
      </c>
      <c r="G93" s="241">
        <f t="shared" si="20"/>
        <v>0</v>
      </c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</row>
    <row r="94" spans="2:19" x14ac:dyDescent="0.2">
      <c r="B94" s="438"/>
      <c r="C94" s="321"/>
      <c r="D94" s="417"/>
      <c r="E94" s="250" t="s">
        <v>62</v>
      </c>
      <c r="F94" s="250" t="s">
        <v>62</v>
      </c>
      <c r="G94" s="241">
        <f t="shared" si="20"/>
        <v>0</v>
      </c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</row>
    <row r="95" spans="2:19" x14ac:dyDescent="0.2">
      <c r="B95" s="438"/>
      <c r="C95" s="321"/>
      <c r="D95" s="417"/>
      <c r="E95" s="250" t="s">
        <v>63</v>
      </c>
      <c r="F95" s="250" t="s">
        <v>61</v>
      </c>
      <c r="G95" s="241">
        <f t="shared" si="20"/>
        <v>0</v>
      </c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</row>
    <row r="96" spans="2:19" x14ac:dyDescent="0.2">
      <c r="B96" s="438"/>
      <c r="C96" s="321"/>
      <c r="D96" s="417"/>
      <c r="E96" s="250" t="s">
        <v>64</v>
      </c>
      <c r="F96" s="250" t="s">
        <v>65</v>
      </c>
      <c r="G96" s="241">
        <f t="shared" si="20"/>
        <v>0</v>
      </c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</row>
    <row r="97" spans="2:19" x14ac:dyDescent="0.2">
      <c r="B97" s="438"/>
      <c r="C97" s="321"/>
      <c r="D97" s="417"/>
      <c r="E97" s="227" t="s">
        <v>64</v>
      </c>
      <c r="F97" s="227" t="s">
        <v>66</v>
      </c>
      <c r="G97" s="241">
        <f t="shared" si="20"/>
        <v>0</v>
      </c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</row>
    <row r="98" spans="2:19" x14ac:dyDescent="0.2">
      <c r="B98" s="248" t="s">
        <v>74</v>
      </c>
      <c r="C98" s="68" t="s">
        <v>58</v>
      </c>
      <c r="D98" s="227" t="s">
        <v>58</v>
      </c>
      <c r="E98" s="227" t="s">
        <v>58</v>
      </c>
      <c r="F98" s="227" t="s">
        <v>58</v>
      </c>
      <c r="G98" s="245" t="s">
        <v>58</v>
      </c>
      <c r="H98" s="227" t="s">
        <v>58</v>
      </c>
      <c r="I98" s="227" t="s">
        <v>58</v>
      </c>
      <c r="J98" s="227" t="s">
        <v>58</v>
      </c>
      <c r="K98" s="68" t="s">
        <v>58</v>
      </c>
      <c r="L98" s="227" t="s">
        <v>58</v>
      </c>
      <c r="M98" s="227" t="s">
        <v>58</v>
      </c>
      <c r="N98" s="227" t="s">
        <v>58</v>
      </c>
      <c r="O98" s="68" t="s">
        <v>58</v>
      </c>
      <c r="P98" s="227" t="s">
        <v>58</v>
      </c>
      <c r="Q98" s="227" t="s">
        <v>58</v>
      </c>
      <c r="R98" s="227" t="s">
        <v>58</v>
      </c>
      <c r="S98" s="227" t="s">
        <v>58</v>
      </c>
    </row>
    <row r="99" spans="2:19" ht="12.75" customHeight="1" x14ac:dyDescent="0.2">
      <c r="B99" s="248" t="s">
        <v>81</v>
      </c>
      <c r="C99" s="321" t="s">
        <v>217</v>
      </c>
      <c r="D99" s="417" t="s">
        <v>211</v>
      </c>
      <c r="E99" s="227" t="s">
        <v>58</v>
      </c>
      <c r="F99" s="227" t="s">
        <v>58</v>
      </c>
      <c r="G99" s="241">
        <f>H99+I99+J99+K99+L99+M99+N99+O99+P99+Q99+R99+S99</f>
        <v>0</v>
      </c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</row>
    <row r="100" spans="2:19" ht="15" x14ac:dyDescent="0.2">
      <c r="B100" s="235" t="s">
        <v>221</v>
      </c>
      <c r="C100" s="321"/>
      <c r="D100" s="417"/>
      <c r="E100" s="227" t="s">
        <v>58</v>
      </c>
      <c r="F100" s="227" t="s">
        <v>58</v>
      </c>
      <c r="G100" s="241">
        <f>H100+I100+J100+K100+L100+M100+N100+O100+P100+Q100+R100+S100</f>
        <v>0</v>
      </c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</row>
    <row r="101" spans="2:19" ht="15" x14ac:dyDescent="0.2">
      <c r="B101" s="235" t="s">
        <v>222</v>
      </c>
      <c r="C101" s="321"/>
      <c r="D101" s="417"/>
      <c r="E101" s="227" t="s">
        <v>58</v>
      </c>
      <c r="F101" s="227" t="s">
        <v>58</v>
      </c>
      <c r="G101" s="241">
        <f>H101+I101+J101+K101+L101+M101+N101+O101+P101+Q101+R101+S101</f>
        <v>0</v>
      </c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</row>
    <row r="102" spans="2:19" x14ac:dyDescent="0.2">
      <c r="B102" s="246" t="s">
        <v>82</v>
      </c>
      <c r="C102" s="64">
        <v>226</v>
      </c>
      <c r="D102" s="230" t="s">
        <v>58</v>
      </c>
      <c r="E102" s="230" t="s">
        <v>58</v>
      </c>
      <c r="F102" s="230" t="s">
        <v>58</v>
      </c>
      <c r="G102" s="241">
        <f>H102+I102+J102+K102+L102+M102+N102+O102+P102+Q102+R102+S102</f>
        <v>0</v>
      </c>
      <c r="H102" s="253">
        <f t="shared" ref="H102:S102" si="23">H104+H112</f>
        <v>0</v>
      </c>
      <c r="I102" s="253">
        <f t="shared" si="23"/>
        <v>0</v>
      </c>
      <c r="J102" s="253">
        <f t="shared" si="23"/>
        <v>0</v>
      </c>
      <c r="K102" s="253">
        <f t="shared" si="23"/>
        <v>0</v>
      </c>
      <c r="L102" s="253">
        <f t="shared" si="23"/>
        <v>0</v>
      </c>
      <c r="M102" s="253">
        <f t="shared" si="23"/>
        <v>0</v>
      </c>
      <c r="N102" s="253">
        <f t="shared" si="23"/>
        <v>0</v>
      </c>
      <c r="O102" s="253">
        <f t="shared" si="23"/>
        <v>0</v>
      </c>
      <c r="P102" s="253">
        <f t="shared" si="23"/>
        <v>0</v>
      </c>
      <c r="Q102" s="253">
        <f t="shared" si="23"/>
        <v>0</v>
      </c>
      <c r="R102" s="253">
        <f t="shared" si="23"/>
        <v>0</v>
      </c>
      <c r="S102" s="253">
        <f t="shared" si="23"/>
        <v>0</v>
      </c>
    </row>
    <row r="103" spans="2:19" x14ac:dyDescent="0.2">
      <c r="B103" s="248" t="s">
        <v>19</v>
      </c>
      <c r="C103" s="68" t="s">
        <v>58</v>
      </c>
      <c r="D103" s="227" t="s">
        <v>58</v>
      </c>
      <c r="E103" s="227" t="s">
        <v>58</v>
      </c>
      <c r="F103" s="227" t="s">
        <v>58</v>
      </c>
      <c r="G103" s="245" t="s">
        <v>58</v>
      </c>
      <c r="H103" s="227" t="s">
        <v>58</v>
      </c>
      <c r="I103" s="227" t="s">
        <v>58</v>
      </c>
      <c r="J103" s="227" t="s">
        <v>58</v>
      </c>
      <c r="K103" s="68" t="s">
        <v>58</v>
      </c>
      <c r="L103" s="227" t="s">
        <v>58</v>
      </c>
      <c r="M103" s="227" t="s">
        <v>58</v>
      </c>
      <c r="N103" s="227" t="s">
        <v>58</v>
      </c>
      <c r="O103" s="68" t="s">
        <v>58</v>
      </c>
      <c r="P103" s="227" t="s">
        <v>58</v>
      </c>
      <c r="Q103" s="227" t="s">
        <v>58</v>
      </c>
      <c r="R103" s="227" t="s">
        <v>58</v>
      </c>
      <c r="S103" s="227" t="s">
        <v>58</v>
      </c>
    </row>
    <row r="104" spans="2:19" ht="12.75" customHeight="1" x14ac:dyDescent="0.2">
      <c r="B104" s="438" t="s">
        <v>82</v>
      </c>
      <c r="C104" s="320">
        <v>226</v>
      </c>
      <c r="D104" s="419">
        <v>243</v>
      </c>
      <c r="E104" s="249" t="s">
        <v>58</v>
      </c>
      <c r="F104" s="249" t="s">
        <v>58</v>
      </c>
      <c r="G104" s="241">
        <f t="shared" ref="G104:G109" si="24">H104+I104+J104+K104+L104+M104+N104+O104+P104+Q104+R104+S104</f>
        <v>0</v>
      </c>
      <c r="H104" s="241">
        <f t="shared" ref="H104:S104" si="25">H105+H106+H107+H108+H109</f>
        <v>0</v>
      </c>
      <c r="I104" s="241">
        <f t="shared" si="25"/>
        <v>0</v>
      </c>
      <c r="J104" s="241">
        <f t="shared" si="25"/>
        <v>0</v>
      </c>
      <c r="K104" s="241">
        <f t="shared" si="25"/>
        <v>0</v>
      </c>
      <c r="L104" s="241">
        <f t="shared" si="25"/>
        <v>0</v>
      </c>
      <c r="M104" s="241">
        <f t="shared" si="25"/>
        <v>0</v>
      </c>
      <c r="N104" s="241">
        <f t="shared" si="25"/>
        <v>0</v>
      </c>
      <c r="O104" s="241">
        <f t="shared" si="25"/>
        <v>0</v>
      </c>
      <c r="P104" s="241">
        <f t="shared" si="25"/>
        <v>0</v>
      </c>
      <c r="Q104" s="241">
        <f t="shared" si="25"/>
        <v>0</v>
      </c>
      <c r="R104" s="241">
        <f t="shared" si="25"/>
        <v>0</v>
      </c>
      <c r="S104" s="241">
        <f t="shared" si="25"/>
        <v>0</v>
      </c>
    </row>
    <row r="105" spans="2:19" x14ac:dyDescent="0.2">
      <c r="B105" s="438"/>
      <c r="C105" s="320"/>
      <c r="D105" s="419"/>
      <c r="E105" s="250" t="s">
        <v>60</v>
      </c>
      <c r="F105" s="250" t="s">
        <v>61</v>
      </c>
      <c r="G105" s="241">
        <f t="shared" si="24"/>
        <v>0</v>
      </c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</row>
    <row r="106" spans="2:19" x14ac:dyDescent="0.2">
      <c r="B106" s="438"/>
      <c r="C106" s="320"/>
      <c r="D106" s="419"/>
      <c r="E106" s="250" t="s">
        <v>62</v>
      </c>
      <c r="F106" s="250" t="s">
        <v>62</v>
      </c>
      <c r="G106" s="241">
        <f t="shared" si="24"/>
        <v>0</v>
      </c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</row>
    <row r="107" spans="2:19" x14ac:dyDescent="0.2">
      <c r="B107" s="438"/>
      <c r="C107" s="320"/>
      <c r="D107" s="419"/>
      <c r="E107" s="250" t="s">
        <v>63</v>
      </c>
      <c r="F107" s="250" t="s">
        <v>61</v>
      </c>
      <c r="G107" s="241">
        <f t="shared" si="24"/>
        <v>0</v>
      </c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</row>
    <row r="108" spans="2:19" x14ac:dyDescent="0.2">
      <c r="B108" s="438"/>
      <c r="C108" s="320"/>
      <c r="D108" s="419"/>
      <c r="E108" s="250" t="s">
        <v>64</v>
      </c>
      <c r="F108" s="250" t="s">
        <v>65</v>
      </c>
      <c r="G108" s="241">
        <f t="shared" si="24"/>
        <v>0</v>
      </c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</row>
    <row r="109" spans="2:19" x14ac:dyDescent="0.2">
      <c r="B109" s="438"/>
      <c r="C109" s="320"/>
      <c r="D109" s="419"/>
      <c r="E109" s="227" t="s">
        <v>64</v>
      </c>
      <c r="F109" s="227" t="s">
        <v>66</v>
      </c>
      <c r="G109" s="241">
        <f t="shared" si="24"/>
        <v>0</v>
      </c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</row>
    <row r="110" spans="2:19" x14ac:dyDescent="0.2">
      <c r="B110" s="248" t="s">
        <v>74</v>
      </c>
      <c r="C110" s="68" t="s">
        <v>58</v>
      </c>
      <c r="D110" s="227" t="s">
        <v>58</v>
      </c>
      <c r="E110" s="227" t="s">
        <v>58</v>
      </c>
      <c r="F110" s="227" t="s">
        <v>58</v>
      </c>
      <c r="G110" s="245" t="s">
        <v>58</v>
      </c>
      <c r="H110" s="227" t="s">
        <v>58</v>
      </c>
      <c r="I110" s="227" t="s">
        <v>58</v>
      </c>
      <c r="J110" s="227" t="s">
        <v>58</v>
      </c>
      <c r="K110" s="68" t="s">
        <v>58</v>
      </c>
      <c r="L110" s="227" t="s">
        <v>58</v>
      </c>
      <c r="M110" s="227" t="s">
        <v>58</v>
      </c>
      <c r="N110" s="227" t="s">
        <v>58</v>
      </c>
      <c r="O110" s="68" t="s">
        <v>58</v>
      </c>
      <c r="P110" s="227" t="s">
        <v>58</v>
      </c>
      <c r="Q110" s="227" t="s">
        <v>58</v>
      </c>
      <c r="R110" s="227" t="s">
        <v>58</v>
      </c>
      <c r="S110" s="227" t="s">
        <v>58</v>
      </c>
    </row>
    <row r="111" spans="2:19" x14ac:dyDescent="0.2">
      <c r="B111" s="248" t="s">
        <v>83</v>
      </c>
      <c r="C111" s="223" t="s">
        <v>58</v>
      </c>
      <c r="D111" s="224" t="s">
        <v>58</v>
      </c>
      <c r="E111" s="224" t="s">
        <v>58</v>
      </c>
      <c r="F111" s="224" t="s">
        <v>58</v>
      </c>
      <c r="G111" s="241">
        <f t="shared" ref="G111:G118" si="26">H111+I111+J111+K111+L111+M111+N111+O111+P111+Q111+R111+S111</f>
        <v>0</v>
      </c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</row>
    <row r="112" spans="2:19" ht="12.75" customHeight="1" x14ac:dyDescent="0.2">
      <c r="B112" s="438" t="s">
        <v>82</v>
      </c>
      <c r="C112" s="320">
        <v>226</v>
      </c>
      <c r="D112" s="419">
        <v>244</v>
      </c>
      <c r="E112" s="249" t="s">
        <v>58</v>
      </c>
      <c r="F112" s="249" t="s">
        <v>58</v>
      </c>
      <c r="G112" s="241">
        <f t="shared" si="26"/>
        <v>0</v>
      </c>
      <c r="H112" s="241">
        <f t="shared" ref="H112:S112" si="27">H113+H114+H115+H116+H117</f>
        <v>0</v>
      </c>
      <c r="I112" s="241">
        <f t="shared" si="27"/>
        <v>0</v>
      </c>
      <c r="J112" s="241">
        <f t="shared" si="27"/>
        <v>0</v>
      </c>
      <c r="K112" s="241">
        <f t="shared" si="27"/>
        <v>0</v>
      </c>
      <c r="L112" s="241">
        <f t="shared" si="27"/>
        <v>0</v>
      </c>
      <c r="M112" s="241">
        <f t="shared" si="27"/>
        <v>0</v>
      </c>
      <c r="N112" s="241">
        <f t="shared" si="27"/>
        <v>0</v>
      </c>
      <c r="O112" s="241">
        <f t="shared" si="27"/>
        <v>0</v>
      </c>
      <c r="P112" s="241">
        <f t="shared" si="27"/>
        <v>0</v>
      </c>
      <c r="Q112" s="241">
        <f t="shared" si="27"/>
        <v>0</v>
      </c>
      <c r="R112" s="241">
        <f t="shared" si="27"/>
        <v>0</v>
      </c>
      <c r="S112" s="241">
        <f t="shared" si="27"/>
        <v>0</v>
      </c>
    </row>
    <row r="113" spans="2:19" x14ac:dyDescent="0.2">
      <c r="B113" s="438"/>
      <c r="C113" s="320"/>
      <c r="D113" s="419"/>
      <c r="E113" s="250" t="s">
        <v>60</v>
      </c>
      <c r="F113" s="250" t="s">
        <v>61</v>
      </c>
      <c r="G113" s="241">
        <f t="shared" si="26"/>
        <v>0</v>
      </c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</row>
    <row r="114" spans="2:19" x14ac:dyDescent="0.2">
      <c r="B114" s="438"/>
      <c r="C114" s="320"/>
      <c r="D114" s="419"/>
      <c r="E114" s="250" t="s">
        <v>62</v>
      </c>
      <c r="F114" s="250" t="s">
        <v>62</v>
      </c>
      <c r="G114" s="241">
        <f t="shared" si="26"/>
        <v>0</v>
      </c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</row>
    <row r="115" spans="2:19" x14ac:dyDescent="0.2">
      <c r="B115" s="438"/>
      <c r="C115" s="320"/>
      <c r="D115" s="419"/>
      <c r="E115" s="250" t="s">
        <v>63</v>
      </c>
      <c r="F115" s="250" t="s">
        <v>61</v>
      </c>
      <c r="G115" s="241">
        <f t="shared" si="26"/>
        <v>0</v>
      </c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</row>
    <row r="116" spans="2:19" x14ac:dyDescent="0.2">
      <c r="B116" s="438"/>
      <c r="C116" s="320"/>
      <c r="D116" s="419"/>
      <c r="E116" s="250" t="s">
        <v>64</v>
      </c>
      <c r="F116" s="250" t="s">
        <v>65</v>
      </c>
      <c r="G116" s="241">
        <f t="shared" si="26"/>
        <v>0</v>
      </c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</row>
    <row r="117" spans="2:19" x14ac:dyDescent="0.2">
      <c r="B117" s="438"/>
      <c r="C117" s="320"/>
      <c r="D117" s="419"/>
      <c r="E117" s="227" t="s">
        <v>64</v>
      </c>
      <c r="F117" s="227" t="s">
        <v>66</v>
      </c>
      <c r="G117" s="241">
        <f t="shared" si="26"/>
        <v>0</v>
      </c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</row>
    <row r="118" spans="2:19" ht="25.5" x14ac:dyDescent="0.2">
      <c r="B118" s="246" t="s">
        <v>84</v>
      </c>
      <c r="C118" s="64">
        <v>240</v>
      </c>
      <c r="D118" s="232" t="s">
        <v>58</v>
      </c>
      <c r="E118" s="232" t="s">
        <v>58</v>
      </c>
      <c r="F118" s="232" t="s">
        <v>58</v>
      </c>
      <c r="G118" s="241">
        <f t="shared" si="26"/>
        <v>0</v>
      </c>
      <c r="H118" s="247">
        <f t="shared" ref="H118:S118" si="28">H120</f>
        <v>0</v>
      </c>
      <c r="I118" s="247">
        <f t="shared" si="28"/>
        <v>0</v>
      </c>
      <c r="J118" s="247">
        <f t="shared" si="28"/>
        <v>0</v>
      </c>
      <c r="K118" s="247">
        <f t="shared" si="28"/>
        <v>0</v>
      </c>
      <c r="L118" s="247">
        <f t="shared" si="28"/>
        <v>0</v>
      </c>
      <c r="M118" s="247">
        <f t="shared" si="28"/>
        <v>0</v>
      </c>
      <c r="N118" s="247">
        <f t="shared" si="28"/>
        <v>0</v>
      </c>
      <c r="O118" s="247">
        <f t="shared" si="28"/>
        <v>0</v>
      </c>
      <c r="P118" s="247">
        <f t="shared" si="28"/>
        <v>0</v>
      </c>
      <c r="Q118" s="247">
        <f t="shared" si="28"/>
        <v>0</v>
      </c>
      <c r="R118" s="247">
        <f t="shared" si="28"/>
        <v>0</v>
      </c>
      <c r="S118" s="247">
        <f t="shared" si="28"/>
        <v>0</v>
      </c>
    </row>
    <row r="119" spans="2:19" x14ac:dyDescent="0.2">
      <c r="B119" s="248" t="s">
        <v>74</v>
      </c>
      <c r="C119" s="68" t="s">
        <v>58</v>
      </c>
      <c r="D119" s="227" t="s">
        <v>58</v>
      </c>
      <c r="E119" s="227" t="s">
        <v>58</v>
      </c>
      <c r="F119" s="227" t="s">
        <v>58</v>
      </c>
      <c r="G119" s="245" t="s">
        <v>58</v>
      </c>
      <c r="H119" s="227" t="s">
        <v>58</v>
      </c>
      <c r="I119" s="227" t="s">
        <v>58</v>
      </c>
      <c r="J119" s="227" t="s">
        <v>58</v>
      </c>
      <c r="K119" s="68" t="s">
        <v>58</v>
      </c>
      <c r="L119" s="227" t="s">
        <v>58</v>
      </c>
      <c r="M119" s="227" t="s">
        <v>58</v>
      </c>
      <c r="N119" s="227" t="s">
        <v>58</v>
      </c>
      <c r="O119" s="68" t="s">
        <v>58</v>
      </c>
      <c r="P119" s="227" t="s">
        <v>58</v>
      </c>
      <c r="Q119" s="227" t="s">
        <v>58</v>
      </c>
      <c r="R119" s="227" t="s">
        <v>58</v>
      </c>
      <c r="S119" s="227" t="s">
        <v>58</v>
      </c>
    </row>
    <row r="120" spans="2:19" ht="12.75" customHeight="1" x14ac:dyDescent="0.2">
      <c r="B120" s="438" t="s">
        <v>85</v>
      </c>
      <c r="C120" s="320">
        <v>241</v>
      </c>
      <c r="D120" s="419" t="s">
        <v>58</v>
      </c>
      <c r="E120" s="249" t="s">
        <v>58</v>
      </c>
      <c r="F120" s="249" t="s">
        <v>58</v>
      </c>
      <c r="G120" s="241">
        <f t="shared" ref="G120:G126" si="29">H120+I120+J120+K120+L120+M120+N120+O120+P120+Q120+R120+S120</f>
        <v>0</v>
      </c>
      <c r="H120" s="241">
        <f t="shared" ref="H120:S120" si="30">H121+H122+H123+H124+H125</f>
        <v>0</v>
      </c>
      <c r="I120" s="241">
        <f t="shared" si="30"/>
        <v>0</v>
      </c>
      <c r="J120" s="241">
        <f t="shared" si="30"/>
        <v>0</v>
      </c>
      <c r="K120" s="241">
        <f t="shared" si="30"/>
        <v>0</v>
      </c>
      <c r="L120" s="241">
        <f t="shared" si="30"/>
        <v>0</v>
      </c>
      <c r="M120" s="241">
        <f t="shared" si="30"/>
        <v>0</v>
      </c>
      <c r="N120" s="241">
        <f t="shared" si="30"/>
        <v>0</v>
      </c>
      <c r="O120" s="241">
        <f t="shared" si="30"/>
        <v>0</v>
      </c>
      <c r="P120" s="241">
        <f t="shared" si="30"/>
        <v>0</v>
      </c>
      <c r="Q120" s="241">
        <f t="shared" si="30"/>
        <v>0</v>
      </c>
      <c r="R120" s="241">
        <f t="shared" si="30"/>
        <v>0</v>
      </c>
      <c r="S120" s="241">
        <f t="shared" si="30"/>
        <v>0</v>
      </c>
    </row>
    <row r="121" spans="2:19" x14ac:dyDescent="0.2">
      <c r="B121" s="438"/>
      <c r="C121" s="320"/>
      <c r="D121" s="419"/>
      <c r="E121" s="250" t="s">
        <v>60</v>
      </c>
      <c r="F121" s="250" t="s">
        <v>61</v>
      </c>
      <c r="G121" s="241">
        <f t="shared" si="29"/>
        <v>0</v>
      </c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</row>
    <row r="122" spans="2:19" x14ac:dyDescent="0.2">
      <c r="B122" s="438"/>
      <c r="C122" s="320"/>
      <c r="D122" s="419"/>
      <c r="E122" s="250" t="s">
        <v>62</v>
      </c>
      <c r="F122" s="250" t="s">
        <v>62</v>
      </c>
      <c r="G122" s="241">
        <f t="shared" si="29"/>
        <v>0</v>
      </c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</row>
    <row r="123" spans="2:19" x14ac:dyDescent="0.2">
      <c r="B123" s="438"/>
      <c r="C123" s="320"/>
      <c r="D123" s="419"/>
      <c r="E123" s="250" t="s">
        <v>63</v>
      </c>
      <c r="F123" s="250" t="s">
        <v>61</v>
      </c>
      <c r="G123" s="241">
        <f t="shared" si="29"/>
        <v>0</v>
      </c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</row>
    <row r="124" spans="2:19" x14ac:dyDescent="0.2">
      <c r="B124" s="438"/>
      <c r="C124" s="320"/>
      <c r="D124" s="419"/>
      <c r="E124" s="250" t="s">
        <v>64</v>
      </c>
      <c r="F124" s="250" t="s">
        <v>65</v>
      </c>
      <c r="G124" s="241">
        <f t="shared" si="29"/>
        <v>0</v>
      </c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</row>
    <row r="125" spans="2:19" x14ac:dyDescent="0.2">
      <c r="B125" s="438"/>
      <c r="C125" s="320"/>
      <c r="D125" s="419"/>
      <c r="E125" s="227" t="s">
        <v>64</v>
      </c>
      <c r="F125" s="227" t="s">
        <v>66</v>
      </c>
      <c r="G125" s="241">
        <f t="shared" si="29"/>
        <v>0</v>
      </c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</row>
    <row r="126" spans="2:19" x14ac:dyDescent="0.2">
      <c r="B126" s="246" t="s">
        <v>86</v>
      </c>
      <c r="C126" s="223" t="s">
        <v>273</v>
      </c>
      <c r="D126" s="224" t="s">
        <v>58</v>
      </c>
      <c r="E126" s="224" t="s">
        <v>58</v>
      </c>
      <c r="F126" s="224" t="s">
        <v>58</v>
      </c>
      <c r="G126" s="241">
        <f t="shared" si="29"/>
        <v>0</v>
      </c>
      <c r="H126" s="247">
        <f t="shared" ref="H126:S126" si="31">H128+H134</f>
        <v>0</v>
      </c>
      <c r="I126" s="247">
        <f t="shared" si="31"/>
        <v>0</v>
      </c>
      <c r="J126" s="247">
        <f t="shared" si="31"/>
        <v>0</v>
      </c>
      <c r="K126" s="247">
        <f t="shared" si="31"/>
        <v>0</v>
      </c>
      <c r="L126" s="247">
        <f t="shared" si="31"/>
        <v>0</v>
      </c>
      <c r="M126" s="247">
        <f t="shared" si="31"/>
        <v>0</v>
      </c>
      <c r="N126" s="247">
        <f t="shared" si="31"/>
        <v>0</v>
      </c>
      <c r="O126" s="247">
        <f t="shared" si="31"/>
        <v>0</v>
      </c>
      <c r="P126" s="247">
        <f t="shared" si="31"/>
        <v>0</v>
      </c>
      <c r="Q126" s="247">
        <f t="shared" si="31"/>
        <v>0</v>
      </c>
      <c r="R126" s="247">
        <f t="shared" si="31"/>
        <v>0</v>
      </c>
      <c r="S126" s="247">
        <f t="shared" si="31"/>
        <v>0</v>
      </c>
    </row>
    <row r="127" spans="2:19" x14ac:dyDescent="0.2">
      <c r="B127" s="248" t="s">
        <v>74</v>
      </c>
      <c r="C127" s="68" t="s">
        <v>58</v>
      </c>
      <c r="D127" s="227" t="s">
        <v>58</v>
      </c>
      <c r="E127" s="227" t="s">
        <v>58</v>
      </c>
      <c r="F127" s="227" t="s">
        <v>58</v>
      </c>
      <c r="G127" s="245" t="s">
        <v>58</v>
      </c>
      <c r="H127" s="227" t="s">
        <v>58</v>
      </c>
      <c r="I127" s="227" t="s">
        <v>58</v>
      </c>
      <c r="J127" s="227" t="s">
        <v>58</v>
      </c>
      <c r="K127" s="68" t="s">
        <v>58</v>
      </c>
      <c r="L127" s="227" t="s">
        <v>58</v>
      </c>
      <c r="M127" s="227" t="s">
        <v>58</v>
      </c>
      <c r="N127" s="227" t="s">
        <v>58</v>
      </c>
      <c r="O127" s="68" t="s">
        <v>58</v>
      </c>
      <c r="P127" s="227" t="s">
        <v>58</v>
      </c>
      <c r="Q127" s="227" t="s">
        <v>58</v>
      </c>
      <c r="R127" s="227" t="s">
        <v>58</v>
      </c>
      <c r="S127" s="227" t="s">
        <v>58</v>
      </c>
    </row>
    <row r="128" spans="2:19" ht="12.75" customHeight="1" x14ac:dyDescent="0.2">
      <c r="B128" s="438" t="s">
        <v>87</v>
      </c>
      <c r="C128" s="321" t="s">
        <v>274</v>
      </c>
      <c r="D128" s="417" t="s">
        <v>229</v>
      </c>
      <c r="E128" s="249" t="s">
        <v>58</v>
      </c>
      <c r="F128" s="249" t="s">
        <v>58</v>
      </c>
      <c r="G128" s="241">
        <f t="shared" ref="G128:G140" si="32">H128+I128+J128+K128+L128+M128+N128+O128+P128+Q128+R128+S128</f>
        <v>0</v>
      </c>
      <c r="H128" s="241">
        <f t="shared" ref="H128:S128" si="33">H129+H130+H131+H132+H133</f>
        <v>0</v>
      </c>
      <c r="I128" s="241">
        <f t="shared" si="33"/>
        <v>0</v>
      </c>
      <c r="J128" s="241">
        <f t="shared" si="33"/>
        <v>0</v>
      </c>
      <c r="K128" s="241">
        <f t="shared" si="33"/>
        <v>0</v>
      </c>
      <c r="L128" s="241">
        <f t="shared" si="33"/>
        <v>0</v>
      </c>
      <c r="M128" s="241">
        <f t="shared" si="33"/>
        <v>0</v>
      </c>
      <c r="N128" s="241">
        <f t="shared" si="33"/>
        <v>0</v>
      </c>
      <c r="O128" s="241">
        <f t="shared" si="33"/>
        <v>0</v>
      </c>
      <c r="P128" s="241">
        <f t="shared" si="33"/>
        <v>0</v>
      </c>
      <c r="Q128" s="241">
        <f t="shared" si="33"/>
        <v>0</v>
      </c>
      <c r="R128" s="241">
        <f t="shared" si="33"/>
        <v>0</v>
      </c>
      <c r="S128" s="241">
        <f t="shared" si="33"/>
        <v>0</v>
      </c>
    </row>
    <row r="129" spans="2:19" x14ac:dyDescent="0.2">
      <c r="B129" s="438"/>
      <c r="C129" s="321"/>
      <c r="D129" s="417"/>
      <c r="E129" s="250" t="s">
        <v>60</v>
      </c>
      <c r="F129" s="250" t="s">
        <v>61</v>
      </c>
      <c r="G129" s="241">
        <f t="shared" si="32"/>
        <v>0</v>
      </c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</row>
    <row r="130" spans="2:19" x14ac:dyDescent="0.2">
      <c r="B130" s="438"/>
      <c r="C130" s="321"/>
      <c r="D130" s="417"/>
      <c r="E130" s="250" t="s">
        <v>62</v>
      </c>
      <c r="F130" s="250" t="s">
        <v>62</v>
      </c>
      <c r="G130" s="241">
        <f t="shared" si="32"/>
        <v>0</v>
      </c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</row>
    <row r="131" spans="2:19" x14ac:dyDescent="0.2">
      <c r="B131" s="438"/>
      <c r="C131" s="321"/>
      <c r="D131" s="417"/>
      <c r="E131" s="250" t="s">
        <v>63</v>
      </c>
      <c r="F131" s="250" t="s">
        <v>61</v>
      </c>
      <c r="G131" s="241">
        <f t="shared" si="32"/>
        <v>0</v>
      </c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</row>
    <row r="132" spans="2:19" x14ac:dyDescent="0.2">
      <c r="B132" s="438"/>
      <c r="C132" s="321"/>
      <c r="D132" s="417"/>
      <c r="E132" s="250" t="s">
        <v>64</v>
      </c>
      <c r="F132" s="250" t="s">
        <v>65</v>
      </c>
      <c r="G132" s="241">
        <f t="shared" si="32"/>
        <v>0</v>
      </c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</row>
    <row r="133" spans="2:19" x14ac:dyDescent="0.2">
      <c r="B133" s="438"/>
      <c r="C133" s="321"/>
      <c r="D133" s="417"/>
      <c r="E133" s="227" t="s">
        <v>64</v>
      </c>
      <c r="F133" s="227" t="s">
        <v>66</v>
      </c>
      <c r="G133" s="241">
        <f t="shared" si="32"/>
        <v>0</v>
      </c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</row>
    <row r="134" spans="2:19" ht="12.75" customHeight="1" x14ac:dyDescent="0.2">
      <c r="B134" s="438" t="s">
        <v>88</v>
      </c>
      <c r="C134" s="321" t="s">
        <v>228</v>
      </c>
      <c r="D134" s="417" t="s">
        <v>58</v>
      </c>
      <c r="E134" s="249" t="s">
        <v>58</v>
      </c>
      <c r="F134" s="249" t="s">
        <v>58</v>
      </c>
      <c r="G134" s="241">
        <f t="shared" si="32"/>
        <v>0</v>
      </c>
      <c r="H134" s="241">
        <f t="shared" ref="H134:S134" si="34">H135+H136+H137+H138+H139</f>
        <v>0</v>
      </c>
      <c r="I134" s="241">
        <f t="shared" si="34"/>
        <v>0</v>
      </c>
      <c r="J134" s="241">
        <f t="shared" si="34"/>
        <v>0</v>
      </c>
      <c r="K134" s="241">
        <f t="shared" si="34"/>
        <v>0</v>
      </c>
      <c r="L134" s="241">
        <f t="shared" si="34"/>
        <v>0</v>
      </c>
      <c r="M134" s="241">
        <f t="shared" si="34"/>
        <v>0</v>
      </c>
      <c r="N134" s="241">
        <f t="shared" si="34"/>
        <v>0</v>
      </c>
      <c r="O134" s="241">
        <f t="shared" si="34"/>
        <v>0</v>
      </c>
      <c r="P134" s="241">
        <f t="shared" si="34"/>
        <v>0</v>
      </c>
      <c r="Q134" s="241">
        <f t="shared" si="34"/>
        <v>0</v>
      </c>
      <c r="R134" s="241">
        <f t="shared" si="34"/>
        <v>0</v>
      </c>
      <c r="S134" s="241">
        <f t="shared" si="34"/>
        <v>0</v>
      </c>
    </row>
    <row r="135" spans="2:19" x14ac:dyDescent="0.2">
      <c r="B135" s="438"/>
      <c r="C135" s="321"/>
      <c r="D135" s="417"/>
      <c r="E135" s="250" t="s">
        <v>60</v>
      </c>
      <c r="F135" s="250" t="s">
        <v>61</v>
      </c>
      <c r="G135" s="241">
        <f t="shared" si="32"/>
        <v>0</v>
      </c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</row>
    <row r="136" spans="2:19" x14ac:dyDescent="0.2">
      <c r="B136" s="438"/>
      <c r="C136" s="321"/>
      <c r="D136" s="417"/>
      <c r="E136" s="250" t="s">
        <v>62</v>
      </c>
      <c r="F136" s="250" t="s">
        <v>62</v>
      </c>
      <c r="G136" s="241">
        <f t="shared" si="32"/>
        <v>0</v>
      </c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</row>
    <row r="137" spans="2:19" x14ac:dyDescent="0.2">
      <c r="B137" s="438"/>
      <c r="C137" s="321"/>
      <c r="D137" s="417"/>
      <c r="E137" s="250" t="s">
        <v>63</v>
      </c>
      <c r="F137" s="250" t="s">
        <v>61</v>
      </c>
      <c r="G137" s="241">
        <f t="shared" si="32"/>
        <v>0</v>
      </c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</row>
    <row r="138" spans="2:19" x14ac:dyDescent="0.2">
      <c r="B138" s="438"/>
      <c r="C138" s="321"/>
      <c r="D138" s="417"/>
      <c r="E138" s="250" t="s">
        <v>64</v>
      </c>
      <c r="F138" s="250" t="s">
        <v>65</v>
      </c>
      <c r="G138" s="241">
        <f t="shared" si="32"/>
        <v>0</v>
      </c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</row>
    <row r="139" spans="2:19" x14ac:dyDescent="0.2">
      <c r="B139" s="438"/>
      <c r="C139" s="321"/>
      <c r="D139" s="417"/>
      <c r="E139" s="227" t="s">
        <v>64</v>
      </c>
      <c r="F139" s="227" t="s">
        <v>66</v>
      </c>
      <c r="G139" s="241">
        <f t="shared" si="32"/>
        <v>0</v>
      </c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</row>
    <row r="140" spans="2:19" x14ac:dyDescent="0.2">
      <c r="B140" s="246" t="s">
        <v>89</v>
      </c>
      <c r="C140" s="223" t="s">
        <v>230</v>
      </c>
      <c r="D140" s="224" t="s">
        <v>58</v>
      </c>
      <c r="E140" s="224" t="s">
        <v>58</v>
      </c>
      <c r="F140" s="224" t="s">
        <v>58</v>
      </c>
      <c r="G140" s="241">
        <f t="shared" si="32"/>
        <v>0</v>
      </c>
      <c r="H140" s="247">
        <f t="shared" ref="H140:S140" si="35">H142+H148+H160+H166+H172+H178+H184</f>
        <v>0</v>
      </c>
      <c r="I140" s="247">
        <f t="shared" si="35"/>
        <v>0</v>
      </c>
      <c r="J140" s="247">
        <f t="shared" si="35"/>
        <v>0</v>
      </c>
      <c r="K140" s="247">
        <f t="shared" si="35"/>
        <v>0</v>
      </c>
      <c r="L140" s="247">
        <f t="shared" si="35"/>
        <v>0</v>
      </c>
      <c r="M140" s="247">
        <f t="shared" si="35"/>
        <v>0</v>
      </c>
      <c r="N140" s="247">
        <f t="shared" si="35"/>
        <v>0</v>
      </c>
      <c r="O140" s="247">
        <f t="shared" si="35"/>
        <v>0</v>
      </c>
      <c r="P140" s="247">
        <f t="shared" si="35"/>
        <v>0</v>
      </c>
      <c r="Q140" s="247">
        <f t="shared" si="35"/>
        <v>0</v>
      </c>
      <c r="R140" s="247">
        <f t="shared" si="35"/>
        <v>0</v>
      </c>
      <c r="S140" s="247">
        <f t="shared" si="35"/>
        <v>0</v>
      </c>
    </row>
    <row r="141" spans="2:19" x14ac:dyDescent="0.2">
      <c r="B141" s="248" t="s">
        <v>19</v>
      </c>
      <c r="C141" s="68" t="s">
        <v>58</v>
      </c>
      <c r="D141" s="227" t="s">
        <v>58</v>
      </c>
      <c r="E141" s="227" t="s">
        <v>58</v>
      </c>
      <c r="F141" s="227" t="s">
        <v>58</v>
      </c>
      <c r="G141" s="241" t="s">
        <v>58</v>
      </c>
      <c r="H141" s="227" t="s">
        <v>58</v>
      </c>
      <c r="I141" s="227" t="s">
        <v>58</v>
      </c>
      <c r="J141" s="227" t="s">
        <v>58</v>
      </c>
      <c r="K141" s="68" t="s">
        <v>58</v>
      </c>
      <c r="L141" s="227" t="s">
        <v>58</v>
      </c>
      <c r="M141" s="227" t="s">
        <v>58</v>
      </c>
      <c r="N141" s="227" t="s">
        <v>58</v>
      </c>
      <c r="O141" s="68" t="s">
        <v>58</v>
      </c>
      <c r="P141" s="227" t="s">
        <v>58</v>
      </c>
      <c r="Q141" s="227" t="s">
        <v>58</v>
      </c>
      <c r="R141" s="227" t="s">
        <v>58</v>
      </c>
      <c r="S141" s="227" t="s">
        <v>58</v>
      </c>
    </row>
    <row r="142" spans="2:19" ht="12.75" customHeight="1" x14ac:dyDescent="0.2">
      <c r="B142" s="418" t="s">
        <v>89</v>
      </c>
      <c r="C142" s="321" t="s">
        <v>275</v>
      </c>
      <c r="D142" s="417" t="s">
        <v>69</v>
      </c>
      <c r="E142" s="249" t="s">
        <v>58</v>
      </c>
      <c r="F142" s="249" t="s">
        <v>58</v>
      </c>
      <c r="G142" s="241">
        <f t="shared" ref="G142:G173" si="36">H142+I142+J142+K142+L142+M142+N142+O142+P142+Q142+R142+S142</f>
        <v>0</v>
      </c>
      <c r="H142" s="241">
        <f t="shared" ref="H142:S142" si="37">H143+H144+H145+H146+H147</f>
        <v>0</v>
      </c>
      <c r="I142" s="241">
        <f t="shared" si="37"/>
        <v>0</v>
      </c>
      <c r="J142" s="241">
        <f t="shared" si="37"/>
        <v>0</v>
      </c>
      <c r="K142" s="241">
        <f t="shared" si="37"/>
        <v>0</v>
      </c>
      <c r="L142" s="241">
        <f t="shared" si="37"/>
        <v>0</v>
      </c>
      <c r="M142" s="241">
        <f t="shared" si="37"/>
        <v>0</v>
      </c>
      <c r="N142" s="241">
        <f t="shared" si="37"/>
        <v>0</v>
      </c>
      <c r="O142" s="241">
        <f t="shared" si="37"/>
        <v>0</v>
      </c>
      <c r="P142" s="241">
        <f t="shared" si="37"/>
        <v>0</v>
      </c>
      <c r="Q142" s="241">
        <f t="shared" si="37"/>
        <v>0</v>
      </c>
      <c r="R142" s="241">
        <f t="shared" si="37"/>
        <v>0</v>
      </c>
      <c r="S142" s="241">
        <f t="shared" si="37"/>
        <v>0</v>
      </c>
    </row>
    <row r="143" spans="2:19" x14ac:dyDescent="0.2">
      <c r="B143" s="418"/>
      <c r="C143" s="321"/>
      <c r="D143" s="417"/>
      <c r="E143" s="250" t="s">
        <v>60</v>
      </c>
      <c r="F143" s="250" t="s">
        <v>61</v>
      </c>
      <c r="G143" s="241">
        <f t="shared" si="36"/>
        <v>0</v>
      </c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</row>
    <row r="144" spans="2:19" x14ac:dyDescent="0.2">
      <c r="B144" s="418"/>
      <c r="C144" s="321"/>
      <c r="D144" s="417"/>
      <c r="E144" s="250" t="s">
        <v>62</v>
      </c>
      <c r="F144" s="250" t="s">
        <v>62</v>
      </c>
      <c r="G144" s="241">
        <f t="shared" si="36"/>
        <v>0</v>
      </c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</row>
    <row r="145" spans="2:19" x14ac:dyDescent="0.2">
      <c r="B145" s="418"/>
      <c r="C145" s="321"/>
      <c r="D145" s="417"/>
      <c r="E145" s="250" t="s">
        <v>63</v>
      </c>
      <c r="F145" s="250" t="s">
        <v>61</v>
      </c>
      <c r="G145" s="241">
        <f t="shared" si="36"/>
        <v>0</v>
      </c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</row>
    <row r="146" spans="2:19" x14ac:dyDescent="0.2">
      <c r="B146" s="418"/>
      <c r="C146" s="321"/>
      <c r="D146" s="417"/>
      <c r="E146" s="250" t="s">
        <v>64</v>
      </c>
      <c r="F146" s="250" t="s">
        <v>65</v>
      </c>
      <c r="G146" s="241">
        <f t="shared" si="36"/>
        <v>0</v>
      </c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</row>
    <row r="147" spans="2:19" x14ac:dyDescent="0.2">
      <c r="B147" s="418"/>
      <c r="C147" s="321"/>
      <c r="D147" s="417"/>
      <c r="E147" s="227" t="s">
        <v>64</v>
      </c>
      <c r="F147" s="227" t="s">
        <v>66</v>
      </c>
      <c r="G147" s="241">
        <f t="shared" si="36"/>
        <v>0</v>
      </c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</row>
    <row r="148" spans="2:19" ht="12.75" customHeight="1" x14ac:dyDescent="0.2">
      <c r="B148" s="418" t="s">
        <v>89</v>
      </c>
      <c r="C148" s="321"/>
      <c r="D148" s="417" t="s">
        <v>211</v>
      </c>
      <c r="E148" s="249" t="s">
        <v>58</v>
      </c>
      <c r="F148" s="249" t="s">
        <v>58</v>
      </c>
      <c r="G148" s="241">
        <f t="shared" si="36"/>
        <v>0</v>
      </c>
      <c r="H148" s="241">
        <f t="shared" ref="H148:S148" si="38">H149+H150+H151+H152+H153</f>
        <v>0</v>
      </c>
      <c r="I148" s="241">
        <f t="shared" si="38"/>
        <v>0</v>
      </c>
      <c r="J148" s="241">
        <f t="shared" si="38"/>
        <v>0</v>
      </c>
      <c r="K148" s="241">
        <f t="shared" si="38"/>
        <v>0</v>
      </c>
      <c r="L148" s="241">
        <f t="shared" si="38"/>
        <v>0</v>
      </c>
      <c r="M148" s="241">
        <f t="shared" si="38"/>
        <v>0</v>
      </c>
      <c r="N148" s="241">
        <f t="shared" si="38"/>
        <v>0</v>
      </c>
      <c r="O148" s="241">
        <f t="shared" si="38"/>
        <v>0</v>
      </c>
      <c r="P148" s="241">
        <f t="shared" si="38"/>
        <v>0</v>
      </c>
      <c r="Q148" s="241">
        <f t="shared" si="38"/>
        <v>0</v>
      </c>
      <c r="R148" s="241">
        <f t="shared" si="38"/>
        <v>0</v>
      </c>
      <c r="S148" s="241">
        <f t="shared" si="38"/>
        <v>0</v>
      </c>
    </row>
    <row r="149" spans="2:19" x14ac:dyDescent="0.2">
      <c r="B149" s="418"/>
      <c r="C149" s="321"/>
      <c r="D149" s="417"/>
      <c r="E149" s="250" t="s">
        <v>60</v>
      </c>
      <c r="F149" s="250" t="s">
        <v>61</v>
      </c>
      <c r="G149" s="241">
        <f t="shared" si="36"/>
        <v>0</v>
      </c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</row>
    <row r="150" spans="2:19" x14ac:dyDescent="0.2">
      <c r="B150" s="418"/>
      <c r="C150" s="321"/>
      <c r="D150" s="417"/>
      <c r="E150" s="250" t="s">
        <v>62</v>
      </c>
      <c r="F150" s="250" t="s">
        <v>62</v>
      </c>
      <c r="G150" s="241">
        <f t="shared" si="36"/>
        <v>0</v>
      </c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</row>
    <row r="151" spans="2:19" x14ac:dyDescent="0.2">
      <c r="B151" s="418"/>
      <c r="C151" s="321"/>
      <c r="D151" s="417"/>
      <c r="E151" s="250" t="s">
        <v>63</v>
      </c>
      <c r="F151" s="250" t="s">
        <v>61</v>
      </c>
      <c r="G151" s="241">
        <f t="shared" si="36"/>
        <v>0</v>
      </c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</row>
    <row r="152" spans="2:19" x14ac:dyDescent="0.2">
      <c r="B152" s="418"/>
      <c r="C152" s="321"/>
      <c r="D152" s="417"/>
      <c r="E152" s="250" t="s">
        <v>64</v>
      </c>
      <c r="F152" s="250" t="s">
        <v>65</v>
      </c>
      <c r="G152" s="241">
        <f t="shared" si="36"/>
        <v>0</v>
      </c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</row>
    <row r="153" spans="2:19" x14ac:dyDescent="0.2">
      <c r="B153" s="418"/>
      <c r="C153" s="321"/>
      <c r="D153" s="417"/>
      <c r="E153" s="227" t="s">
        <v>64</v>
      </c>
      <c r="F153" s="227" t="s">
        <v>66</v>
      </c>
      <c r="G153" s="241">
        <f t="shared" si="36"/>
        <v>0</v>
      </c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</row>
    <row r="154" spans="2:19" ht="12.75" customHeight="1" x14ac:dyDescent="0.2">
      <c r="B154" s="418"/>
      <c r="C154" s="321"/>
      <c r="D154" s="417" t="s">
        <v>231</v>
      </c>
      <c r="E154" s="249" t="s">
        <v>58</v>
      </c>
      <c r="F154" s="249" t="s">
        <v>58</v>
      </c>
      <c r="G154" s="241">
        <f t="shared" si="36"/>
        <v>0</v>
      </c>
      <c r="H154" s="241">
        <f t="shared" ref="H154:S154" si="39">H155+H156+H157+H158+H159</f>
        <v>0</v>
      </c>
      <c r="I154" s="241">
        <f t="shared" si="39"/>
        <v>0</v>
      </c>
      <c r="J154" s="241">
        <f t="shared" si="39"/>
        <v>0</v>
      </c>
      <c r="K154" s="241">
        <f t="shared" si="39"/>
        <v>0</v>
      </c>
      <c r="L154" s="241">
        <f t="shared" si="39"/>
        <v>0</v>
      </c>
      <c r="M154" s="241">
        <f t="shared" si="39"/>
        <v>0</v>
      </c>
      <c r="N154" s="241">
        <f t="shared" si="39"/>
        <v>0</v>
      </c>
      <c r="O154" s="241">
        <f t="shared" si="39"/>
        <v>0</v>
      </c>
      <c r="P154" s="241">
        <f t="shared" si="39"/>
        <v>0</v>
      </c>
      <c r="Q154" s="241">
        <f t="shared" si="39"/>
        <v>0</v>
      </c>
      <c r="R154" s="241">
        <f t="shared" si="39"/>
        <v>0</v>
      </c>
      <c r="S154" s="241">
        <f t="shared" si="39"/>
        <v>0</v>
      </c>
    </row>
    <row r="155" spans="2:19" x14ac:dyDescent="0.2">
      <c r="B155" s="418"/>
      <c r="C155" s="321"/>
      <c r="D155" s="417"/>
      <c r="E155" s="250" t="s">
        <v>60</v>
      </c>
      <c r="F155" s="250" t="s">
        <v>61</v>
      </c>
      <c r="G155" s="241">
        <f t="shared" si="36"/>
        <v>0</v>
      </c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</row>
    <row r="156" spans="2:19" x14ac:dyDescent="0.2">
      <c r="B156" s="418"/>
      <c r="C156" s="321"/>
      <c r="D156" s="417"/>
      <c r="E156" s="250" t="s">
        <v>62</v>
      </c>
      <c r="F156" s="250" t="s">
        <v>62</v>
      </c>
      <c r="G156" s="241">
        <f t="shared" si="36"/>
        <v>0</v>
      </c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</row>
    <row r="157" spans="2:19" x14ac:dyDescent="0.2">
      <c r="B157" s="418"/>
      <c r="C157" s="321"/>
      <c r="D157" s="417"/>
      <c r="E157" s="250" t="s">
        <v>63</v>
      </c>
      <c r="F157" s="250" t="s">
        <v>61</v>
      </c>
      <c r="G157" s="241">
        <f t="shared" si="36"/>
        <v>0</v>
      </c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</row>
    <row r="158" spans="2:19" x14ac:dyDescent="0.2">
      <c r="B158" s="418"/>
      <c r="C158" s="321"/>
      <c r="D158" s="417"/>
      <c r="E158" s="250" t="s">
        <v>64</v>
      </c>
      <c r="F158" s="250" t="s">
        <v>65</v>
      </c>
      <c r="G158" s="241">
        <f t="shared" si="36"/>
        <v>0</v>
      </c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</row>
    <row r="159" spans="2:19" x14ac:dyDescent="0.2">
      <c r="B159" s="418"/>
      <c r="C159" s="321"/>
      <c r="D159" s="417"/>
      <c r="E159" s="227" t="s">
        <v>64</v>
      </c>
      <c r="F159" s="227" t="s">
        <v>66</v>
      </c>
      <c r="G159" s="241">
        <f t="shared" si="36"/>
        <v>0</v>
      </c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</row>
    <row r="160" spans="2:19" ht="12.75" customHeight="1" x14ac:dyDescent="0.2">
      <c r="B160" s="418" t="s">
        <v>89</v>
      </c>
      <c r="C160" s="321"/>
      <c r="D160" s="417" t="s">
        <v>214</v>
      </c>
      <c r="E160" s="249" t="s">
        <v>58</v>
      </c>
      <c r="F160" s="249" t="s">
        <v>58</v>
      </c>
      <c r="G160" s="241">
        <f t="shared" si="36"/>
        <v>0</v>
      </c>
      <c r="H160" s="241">
        <f t="shared" ref="H160:S160" si="40">H161+H162+H163+H164+H165</f>
        <v>0</v>
      </c>
      <c r="I160" s="241">
        <f t="shared" si="40"/>
        <v>0</v>
      </c>
      <c r="J160" s="241">
        <f t="shared" si="40"/>
        <v>0</v>
      </c>
      <c r="K160" s="241">
        <f t="shared" si="40"/>
        <v>0</v>
      </c>
      <c r="L160" s="241">
        <f t="shared" si="40"/>
        <v>0</v>
      </c>
      <c r="M160" s="241">
        <f t="shared" si="40"/>
        <v>0</v>
      </c>
      <c r="N160" s="241">
        <f t="shared" si="40"/>
        <v>0</v>
      </c>
      <c r="O160" s="241">
        <f t="shared" si="40"/>
        <v>0</v>
      </c>
      <c r="P160" s="241">
        <f t="shared" si="40"/>
        <v>0</v>
      </c>
      <c r="Q160" s="241">
        <f t="shared" si="40"/>
        <v>0</v>
      </c>
      <c r="R160" s="241">
        <f t="shared" si="40"/>
        <v>0</v>
      </c>
      <c r="S160" s="241">
        <f t="shared" si="40"/>
        <v>0</v>
      </c>
    </row>
    <row r="161" spans="2:19" x14ac:dyDescent="0.2">
      <c r="B161" s="418"/>
      <c r="C161" s="321"/>
      <c r="D161" s="417"/>
      <c r="E161" s="250" t="s">
        <v>60</v>
      </c>
      <c r="F161" s="250" t="s">
        <v>61</v>
      </c>
      <c r="G161" s="241">
        <f t="shared" si="36"/>
        <v>0</v>
      </c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</row>
    <row r="162" spans="2:19" x14ac:dyDescent="0.2">
      <c r="B162" s="418"/>
      <c r="C162" s="321"/>
      <c r="D162" s="417"/>
      <c r="E162" s="250" t="s">
        <v>62</v>
      </c>
      <c r="F162" s="250" t="s">
        <v>62</v>
      </c>
      <c r="G162" s="241">
        <f t="shared" si="36"/>
        <v>0</v>
      </c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</row>
    <row r="163" spans="2:19" x14ac:dyDescent="0.2">
      <c r="B163" s="418"/>
      <c r="C163" s="321"/>
      <c r="D163" s="417"/>
      <c r="E163" s="250" t="s">
        <v>63</v>
      </c>
      <c r="F163" s="250" t="s">
        <v>61</v>
      </c>
      <c r="G163" s="241">
        <f t="shared" si="36"/>
        <v>0</v>
      </c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</row>
    <row r="164" spans="2:19" x14ac:dyDescent="0.2">
      <c r="B164" s="418"/>
      <c r="C164" s="321"/>
      <c r="D164" s="417"/>
      <c r="E164" s="250" t="s">
        <v>64</v>
      </c>
      <c r="F164" s="250" t="s">
        <v>65</v>
      </c>
      <c r="G164" s="241">
        <f t="shared" si="36"/>
        <v>0</v>
      </c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</row>
    <row r="165" spans="2:19" x14ac:dyDescent="0.2">
      <c r="B165" s="418"/>
      <c r="C165" s="321"/>
      <c r="D165" s="417"/>
      <c r="E165" s="227" t="s">
        <v>64</v>
      </c>
      <c r="F165" s="227" t="s">
        <v>66</v>
      </c>
      <c r="G165" s="241">
        <f t="shared" si="36"/>
        <v>0</v>
      </c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</row>
    <row r="166" spans="2:19" ht="12.75" customHeight="1" x14ac:dyDescent="0.2">
      <c r="B166" s="418" t="s">
        <v>89</v>
      </c>
      <c r="C166" s="321"/>
      <c r="D166" s="417" t="s">
        <v>232</v>
      </c>
      <c r="E166" s="249" t="s">
        <v>58</v>
      </c>
      <c r="F166" s="249" t="s">
        <v>58</v>
      </c>
      <c r="G166" s="241">
        <f t="shared" si="36"/>
        <v>0</v>
      </c>
      <c r="H166" s="241">
        <f t="shared" ref="H166:S166" si="41">H167+H168+H169+H170+H171</f>
        <v>0</v>
      </c>
      <c r="I166" s="241">
        <f t="shared" si="41"/>
        <v>0</v>
      </c>
      <c r="J166" s="241">
        <f t="shared" si="41"/>
        <v>0</v>
      </c>
      <c r="K166" s="241">
        <f t="shared" si="41"/>
        <v>0</v>
      </c>
      <c r="L166" s="241">
        <f t="shared" si="41"/>
        <v>0</v>
      </c>
      <c r="M166" s="241">
        <f t="shared" si="41"/>
        <v>0</v>
      </c>
      <c r="N166" s="241">
        <f t="shared" si="41"/>
        <v>0</v>
      </c>
      <c r="O166" s="241">
        <f t="shared" si="41"/>
        <v>0</v>
      </c>
      <c r="P166" s="241">
        <f t="shared" si="41"/>
        <v>0</v>
      </c>
      <c r="Q166" s="241">
        <f t="shared" si="41"/>
        <v>0</v>
      </c>
      <c r="R166" s="241">
        <f t="shared" si="41"/>
        <v>0</v>
      </c>
      <c r="S166" s="241">
        <f t="shared" si="41"/>
        <v>0</v>
      </c>
    </row>
    <row r="167" spans="2:19" x14ac:dyDescent="0.2">
      <c r="B167" s="418"/>
      <c r="C167" s="321"/>
      <c r="D167" s="417"/>
      <c r="E167" s="250" t="s">
        <v>60</v>
      </c>
      <c r="F167" s="250" t="s">
        <v>61</v>
      </c>
      <c r="G167" s="241">
        <f t="shared" si="36"/>
        <v>0</v>
      </c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</row>
    <row r="168" spans="2:19" x14ac:dyDescent="0.2">
      <c r="B168" s="418"/>
      <c r="C168" s="321"/>
      <c r="D168" s="417"/>
      <c r="E168" s="250" t="s">
        <v>62</v>
      </c>
      <c r="F168" s="250" t="s">
        <v>62</v>
      </c>
      <c r="G168" s="241">
        <f t="shared" si="36"/>
        <v>0</v>
      </c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</row>
    <row r="169" spans="2:19" x14ac:dyDescent="0.2">
      <c r="B169" s="418"/>
      <c r="C169" s="321"/>
      <c r="D169" s="417"/>
      <c r="E169" s="250" t="s">
        <v>63</v>
      </c>
      <c r="F169" s="250" t="s">
        <v>61</v>
      </c>
      <c r="G169" s="241">
        <f t="shared" si="36"/>
        <v>0</v>
      </c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</row>
    <row r="170" spans="2:19" x14ac:dyDescent="0.2">
      <c r="B170" s="418"/>
      <c r="C170" s="321"/>
      <c r="D170" s="417"/>
      <c r="E170" s="250" t="s">
        <v>64</v>
      </c>
      <c r="F170" s="250" t="s">
        <v>65</v>
      </c>
      <c r="G170" s="241">
        <f t="shared" si="36"/>
        <v>0</v>
      </c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</row>
    <row r="171" spans="2:19" x14ac:dyDescent="0.2">
      <c r="B171" s="418"/>
      <c r="C171" s="321"/>
      <c r="D171" s="417"/>
      <c r="E171" s="227" t="s">
        <v>64</v>
      </c>
      <c r="F171" s="227" t="s">
        <v>66</v>
      </c>
      <c r="G171" s="241">
        <f t="shared" si="36"/>
        <v>0</v>
      </c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</row>
    <row r="172" spans="2:19" ht="12.75" customHeight="1" x14ac:dyDescent="0.2">
      <c r="B172" s="418" t="s">
        <v>89</v>
      </c>
      <c r="C172" s="321"/>
      <c r="D172" s="417" t="s">
        <v>233</v>
      </c>
      <c r="E172" s="249" t="s">
        <v>58</v>
      </c>
      <c r="F172" s="249" t="s">
        <v>58</v>
      </c>
      <c r="G172" s="241">
        <f t="shared" si="36"/>
        <v>0</v>
      </c>
      <c r="H172" s="241">
        <f t="shared" ref="H172:S172" si="42">H173+H174+H175+H176+H177</f>
        <v>0</v>
      </c>
      <c r="I172" s="241">
        <f t="shared" si="42"/>
        <v>0</v>
      </c>
      <c r="J172" s="241">
        <f t="shared" si="42"/>
        <v>0</v>
      </c>
      <c r="K172" s="241">
        <f t="shared" si="42"/>
        <v>0</v>
      </c>
      <c r="L172" s="241">
        <f t="shared" si="42"/>
        <v>0</v>
      </c>
      <c r="M172" s="241">
        <f t="shared" si="42"/>
        <v>0</v>
      </c>
      <c r="N172" s="241">
        <f t="shared" si="42"/>
        <v>0</v>
      </c>
      <c r="O172" s="241">
        <f t="shared" si="42"/>
        <v>0</v>
      </c>
      <c r="P172" s="241">
        <f t="shared" si="42"/>
        <v>0</v>
      </c>
      <c r="Q172" s="241">
        <f t="shared" si="42"/>
        <v>0</v>
      </c>
      <c r="R172" s="241">
        <f t="shared" si="42"/>
        <v>0</v>
      </c>
      <c r="S172" s="241">
        <f t="shared" si="42"/>
        <v>0</v>
      </c>
    </row>
    <row r="173" spans="2:19" x14ac:dyDescent="0.2">
      <c r="B173" s="418"/>
      <c r="C173" s="321"/>
      <c r="D173" s="417"/>
      <c r="E173" s="250" t="s">
        <v>60</v>
      </c>
      <c r="F173" s="250" t="s">
        <v>61</v>
      </c>
      <c r="G173" s="241">
        <f t="shared" si="36"/>
        <v>0</v>
      </c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</row>
    <row r="174" spans="2:19" x14ac:dyDescent="0.2">
      <c r="B174" s="418"/>
      <c r="C174" s="321"/>
      <c r="D174" s="417"/>
      <c r="E174" s="250" t="s">
        <v>62</v>
      </c>
      <c r="F174" s="250" t="s">
        <v>62</v>
      </c>
      <c r="G174" s="241">
        <f t="shared" ref="G174:G190" si="43">H174+I174+J174+K174+L174+M174+N174+O174+P174+Q174+R174+S174</f>
        <v>0</v>
      </c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</row>
    <row r="175" spans="2:19" x14ac:dyDescent="0.2">
      <c r="B175" s="418"/>
      <c r="C175" s="321"/>
      <c r="D175" s="417"/>
      <c r="E175" s="250" t="s">
        <v>63</v>
      </c>
      <c r="F175" s="250" t="s">
        <v>61</v>
      </c>
      <c r="G175" s="241">
        <f t="shared" si="43"/>
        <v>0</v>
      </c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</row>
    <row r="176" spans="2:19" x14ac:dyDescent="0.2">
      <c r="B176" s="418"/>
      <c r="C176" s="321"/>
      <c r="D176" s="417"/>
      <c r="E176" s="250" t="s">
        <v>64</v>
      </c>
      <c r="F176" s="250" t="s">
        <v>65</v>
      </c>
      <c r="G176" s="241">
        <f t="shared" si="43"/>
        <v>0</v>
      </c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</row>
    <row r="177" spans="2:19" x14ac:dyDescent="0.2">
      <c r="B177" s="418"/>
      <c r="C177" s="321"/>
      <c r="D177" s="417"/>
      <c r="E177" s="227" t="s">
        <v>64</v>
      </c>
      <c r="F177" s="227" t="s">
        <v>66</v>
      </c>
      <c r="G177" s="241">
        <f t="shared" si="43"/>
        <v>0</v>
      </c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</row>
    <row r="178" spans="2:19" ht="12.75" customHeight="1" x14ac:dyDescent="0.2">
      <c r="B178" s="418" t="s">
        <v>89</v>
      </c>
      <c r="C178" s="321"/>
      <c r="D178" s="417" t="s">
        <v>234</v>
      </c>
      <c r="E178" s="249" t="s">
        <v>58</v>
      </c>
      <c r="F178" s="249" t="s">
        <v>58</v>
      </c>
      <c r="G178" s="241">
        <f t="shared" si="43"/>
        <v>0</v>
      </c>
      <c r="H178" s="241">
        <f t="shared" ref="H178:S178" si="44">H179+H180+H181+H182+H183</f>
        <v>0</v>
      </c>
      <c r="I178" s="241">
        <f t="shared" si="44"/>
        <v>0</v>
      </c>
      <c r="J178" s="241">
        <f t="shared" si="44"/>
        <v>0</v>
      </c>
      <c r="K178" s="241">
        <f t="shared" si="44"/>
        <v>0</v>
      </c>
      <c r="L178" s="241">
        <f t="shared" si="44"/>
        <v>0</v>
      </c>
      <c r="M178" s="241">
        <f t="shared" si="44"/>
        <v>0</v>
      </c>
      <c r="N178" s="241">
        <f t="shared" si="44"/>
        <v>0</v>
      </c>
      <c r="O178" s="241">
        <f t="shared" si="44"/>
        <v>0</v>
      </c>
      <c r="P178" s="241">
        <f t="shared" si="44"/>
        <v>0</v>
      </c>
      <c r="Q178" s="241">
        <f t="shared" si="44"/>
        <v>0</v>
      </c>
      <c r="R178" s="241">
        <f t="shared" si="44"/>
        <v>0</v>
      </c>
      <c r="S178" s="241">
        <f t="shared" si="44"/>
        <v>0</v>
      </c>
    </row>
    <row r="179" spans="2:19" x14ac:dyDescent="0.2">
      <c r="B179" s="418"/>
      <c r="C179" s="321"/>
      <c r="D179" s="417"/>
      <c r="E179" s="250" t="s">
        <v>60</v>
      </c>
      <c r="F179" s="250" t="s">
        <v>61</v>
      </c>
      <c r="G179" s="241">
        <f t="shared" si="43"/>
        <v>0</v>
      </c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</row>
    <row r="180" spans="2:19" x14ac:dyDescent="0.2">
      <c r="B180" s="418"/>
      <c r="C180" s="321"/>
      <c r="D180" s="417"/>
      <c r="E180" s="250" t="s">
        <v>62</v>
      </c>
      <c r="F180" s="250" t="s">
        <v>62</v>
      </c>
      <c r="G180" s="241">
        <f t="shared" si="43"/>
        <v>0</v>
      </c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</row>
    <row r="181" spans="2:19" x14ac:dyDescent="0.2">
      <c r="B181" s="418"/>
      <c r="C181" s="321"/>
      <c r="D181" s="417"/>
      <c r="E181" s="250" t="s">
        <v>63</v>
      </c>
      <c r="F181" s="250" t="s">
        <v>61</v>
      </c>
      <c r="G181" s="241">
        <f t="shared" si="43"/>
        <v>0</v>
      </c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</row>
    <row r="182" spans="2:19" x14ac:dyDescent="0.2">
      <c r="B182" s="418"/>
      <c r="C182" s="321"/>
      <c r="D182" s="417"/>
      <c r="E182" s="250" t="s">
        <v>64</v>
      </c>
      <c r="F182" s="250" t="s">
        <v>65</v>
      </c>
      <c r="G182" s="241">
        <f t="shared" si="43"/>
        <v>0</v>
      </c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</row>
    <row r="183" spans="2:19" x14ac:dyDescent="0.2">
      <c r="B183" s="418" t="s">
        <v>89</v>
      </c>
      <c r="C183" s="321"/>
      <c r="D183" s="417" t="s">
        <v>69</v>
      </c>
      <c r="E183" s="227" t="s">
        <v>64</v>
      </c>
      <c r="F183" s="227" t="s">
        <v>66</v>
      </c>
      <c r="G183" s="241">
        <f t="shared" si="43"/>
        <v>0</v>
      </c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</row>
    <row r="184" spans="2:19" ht="12.75" customHeight="1" x14ac:dyDescent="0.2">
      <c r="B184" s="418" t="s">
        <v>89</v>
      </c>
      <c r="C184" s="321"/>
      <c r="D184" s="417" t="s">
        <v>235</v>
      </c>
      <c r="E184" s="249" t="s">
        <v>58</v>
      </c>
      <c r="F184" s="249" t="s">
        <v>58</v>
      </c>
      <c r="G184" s="241">
        <f t="shared" si="43"/>
        <v>0</v>
      </c>
      <c r="H184" s="241">
        <f t="shared" ref="H184:S184" si="45">H185+H186+H187+H188+H189</f>
        <v>0</v>
      </c>
      <c r="I184" s="241">
        <f t="shared" si="45"/>
        <v>0</v>
      </c>
      <c r="J184" s="241">
        <f t="shared" si="45"/>
        <v>0</v>
      </c>
      <c r="K184" s="241">
        <f t="shared" si="45"/>
        <v>0</v>
      </c>
      <c r="L184" s="241">
        <f t="shared" si="45"/>
        <v>0</v>
      </c>
      <c r="M184" s="241">
        <f t="shared" si="45"/>
        <v>0</v>
      </c>
      <c r="N184" s="241">
        <f t="shared" si="45"/>
        <v>0</v>
      </c>
      <c r="O184" s="241">
        <f t="shared" si="45"/>
        <v>0</v>
      </c>
      <c r="P184" s="241">
        <f t="shared" si="45"/>
        <v>0</v>
      </c>
      <c r="Q184" s="241">
        <f t="shared" si="45"/>
        <v>0</v>
      </c>
      <c r="R184" s="241">
        <f t="shared" si="45"/>
        <v>0</v>
      </c>
      <c r="S184" s="241">
        <f t="shared" si="45"/>
        <v>0</v>
      </c>
    </row>
    <row r="185" spans="2:19" x14ac:dyDescent="0.2">
      <c r="B185" s="418" t="s">
        <v>89</v>
      </c>
      <c r="C185" s="321"/>
      <c r="D185" s="417"/>
      <c r="E185" s="250" t="s">
        <v>60</v>
      </c>
      <c r="F185" s="250" t="s">
        <v>61</v>
      </c>
      <c r="G185" s="241">
        <f t="shared" si="43"/>
        <v>0</v>
      </c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</row>
    <row r="186" spans="2:19" x14ac:dyDescent="0.2">
      <c r="B186" s="418" t="s">
        <v>89</v>
      </c>
      <c r="C186" s="321"/>
      <c r="D186" s="417"/>
      <c r="E186" s="250" t="s">
        <v>62</v>
      </c>
      <c r="F186" s="250" t="s">
        <v>62</v>
      </c>
      <c r="G186" s="241">
        <f t="shared" si="43"/>
        <v>0</v>
      </c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</row>
    <row r="187" spans="2:19" x14ac:dyDescent="0.2">
      <c r="B187" s="418" t="s">
        <v>89</v>
      </c>
      <c r="C187" s="321"/>
      <c r="D187" s="417"/>
      <c r="E187" s="250" t="s">
        <v>63</v>
      </c>
      <c r="F187" s="250" t="s">
        <v>61</v>
      </c>
      <c r="G187" s="241">
        <f t="shared" si="43"/>
        <v>0</v>
      </c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</row>
    <row r="188" spans="2:19" x14ac:dyDescent="0.2">
      <c r="B188" s="418" t="s">
        <v>89</v>
      </c>
      <c r="C188" s="321"/>
      <c r="D188" s="417"/>
      <c r="E188" s="250" t="s">
        <v>64</v>
      </c>
      <c r="F188" s="250" t="s">
        <v>65</v>
      </c>
      <c r="G188" s="241">
        <f t="shared" si="43"/>
        <v>0</v>
      </c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</row>
    <row r="189" spans="2:19" x14ac:dyDescent="0.2">
      <c r="B189" s="418" t="s">
        <v>89</v>
      </c>
      <c r="C189" s="321"/>
      <c r="D189" s="417"/>
      <c r="E189" s="227" t="s">
        <v>64</v>
      </c>
      <c r="F189" s="227" t="s">
        <v>66</v>
      </c>
      <c r="G189" s="241">
        <f t="shared" si="43"/>
        <v>0</v>
      </c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</row>
    <row r="190" spans="2:19" x14ac:dyDescent="0.2">
      <c r="B190" s="246" t="s">
        <v>90</v>
      </c>
      <c r="C190" s="223" t="s">
        <v>276</v>
      </c>
      <c r="D190" s="224" t="s">
        <v>58</v>
      </c>
      <c r="E190" s="224" t="s">
        <v>58</v>
      </c>
      <c r="F190" s="224" t="s">
        <v>58</v>
      </c>
      <c r="G190" s="241">
        <f t="shared" si="43"/>
        <v>0</v>
      </c>
      <c r="H190" s="247">
        <f t="shared" ref="H190:S190" si="46">H192+H198+H204+H210</f>
        <v>0</v>
      </c>
      <c r="I190" s="247">
        <f t="shared" si="46"/>
        <v>0</v>
      </c>
      <c r="J190" s="247">
        <f t="shared" si="46"/>
        <v>0</v>
      </c>
      <c r="K190" s="247">
        <f t="shared" si="46"/>
        <v>0</v>
      </c>
      <c r="L190" s="247">
        <f t="shared" si="46"/>
        <v>0</v>
      </c>
      <c r="M190" s="247">
        <f t="shared" si="46"/>
        <v>0</v>
      </c>
      <c r="N190" s="247">
        <f t="shared" si="46"/>
        <v>0</v>
      </c>
      <c r="O190" s="247">
        <f t="shared" si="46"/>
        <v>0</v>
      </c>
      <c r="P190" s="247">
        <f t="shared" si="46"/>
        <v>0</v>
      </c>
      <c r="Q190" s="247">
        <f t="shared" si="46"/>
        <v>0</v>
      </c>
      <c r="R190" s="247">
        <f t="shared" si="46"/>
        <v>0</v>
      </c>
      <c r="S190" s="247">
        <f t="shared" si="46"/>
        <v>0</v>
      </c>
    </row>
    <row r="191" spans="2:19" x14ac:dyDescent="0.2">
      <c r="B191" s="248" t="s">
        <v>74</v>
      </c>
      <c r="C191" s="68" t="s">
        <v>58</v>
      </c>
      <c r="D191" s="227" t="s">
        <v>58</v>
      </c>
      <c r="E191" s="227" t="s">
        <v>58</v>
      </c>
      <c r="F191" s="227" t="s">
        <v>58</v>
      </c>
      <c r="G191" s="241" t="s">
        <v>58</v>
      </c>
      <c r="H191" s="227" t="s">
        <v>58</v>
      </c>
      <c r="I191" s="227" t="s">
        <v>58</v>
      </c>
      <c r="J191" s="227" t="s">
        <v>58</v>
      </c>
      <c r="K191" s="68" t="s">
        <v>58</v>
      </c>
      <c r="L191" s="227" t="s">
        <v>58</v>
      </c>
      <c r="M191" s="227" t="s">
        <v>58</v>
      </c>
      <c r="N191" s="227" t="s">
        <v>58</v>
      </c>
      <c r="O191" s="68" t="s">
        <v>58</v>
      </c>
      <c r="P191" s="227" t="s">
        <v>58</v>
      </c>
      <c r="Q191" s="227" t="s">
        <v>58</v>
      </c>
      <c r="R191" s="227" t="s">
        <v>58</v>
      </c>
      <c r="S191" s="227" t="s">
        <v>58</v>
      </c>
    </row>
    <row r="192" spans="2:19" ht="12.75" customHeight="1" x14ac:dyDescent="0.2">
      <c r="B192" s="438" t="s">
        <v>91</v>
      </c>
      <c r="C192" s="321" t="s">
        <v>236</v>
      </c>
      <c r="D192" s="417" t="s">
        <v>211</v>
      </c>
      <c r="E192" s="249" t="s">
        <v>58</v>
      </c>
      <c r="F192" s="249" t="s">
        <v>58</v>
      </c>
      <c r="G192" s="241">
        <f t="shared" ref="G192:G215" si="47">H192+I192+J192+K192+L192+M192+N192+O192+P192+Q192+R192+S192</f>
        <v>0</v>
      </c>
      <c r="H192" s="241">
        <f t="shared" ref="H192:S192" si="48">H193+H194+H195+H196+H197</f>
        <v>0</v>
      </c>
      <c r="I192" s="241">
        <f t="shared" si="48"/>
        <v>0</v>
      </c>
      <c r="J192" s="241">
        <f t="shared" si="48"/>
        <v>0</v>
      </c>
      <c r="K192" s="241">
        <f t="shared" si="48"/>
        <v>0</v>
      </c>
      <c r="L192" s="241">
        <f t="shared" si="48"/>
        <v>0</v>
      </c>
      <c r="M192" s="241">
        <f t="shared" si="48"/>
        <v>0</v>
      </c>
      <c r="N192" s="241">
        <f t="shared" si="48"/>
        <v>0</v>
      </c>
      <c r="O192" s="241">
        <f t="shared" si="48"/>
        <v>0</v>
      </c>
      <c r="P192" s="241">
        <f t="shared" si="48"/>
        <v>0</v>
      </c>
      <c r="Q192" s="241">
        <f t="shared" si="48"/>
        <v>0</v>
      </c>
      <c r="R192" s="241">
        <f t="shared" si="48"/>
        <v>0</v>
      </c>
      <c r="S192" s="241">
        <f t="shared" si="48"/>
        <v>0</v>
      </c>
    </row>
    <row r="193" spans="2:19" x14ac:dyDescent="0.2">
      <c r="B193" s="438"/>
      <c r="C193" s="321"/>
      <c r="D193" s="417"/>
      <c r="E193" s="250" t="s">
        <v>60</v>
      </c>
      <c r="F193" s="250" t="s">
        <v>61</v>
      </c>
      <c r="G193" s="241">
        <f t="shared" si="47"/>
        <v>0</v>
      </c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</row>
    <row r="194" spans="2:19" x14ac:dyDescent="0.2">
      <c r="B194" s="438"/>
      <c r="C194" s="321"/>
      <c r="D194" s="417"/>
      <c r="E194" s="250" t="s">
        <v>62</v>
      </c>
      <c r="F194" s="250" t="s">
        <v>62</v>
      </c>
      <c r="G194" s="241">
        <f t="shared" si="47"/>
        <v>0</v>
      </c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</row>
    <row r="195" spans="2:19" x14ac:dyDescent="0.2">
      <c r="B195" s="438"/>
      <c r="C195" s="321"/>
      <c r="D195" s="417"/>
      <c r="E195" s="250" t="s">
        <v>63</v>
      </c>
      <c r="F195" s="250" t="s">
        <v>61</v>
      </c>
      <c r="G195" s="241">
        <f t="shared" si="47"/>
        <v>0</v>
      </c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</row>
    <row r="196" spans="2:19" x14ac:dyDescent="0.2">
      <c r="B196" s="438"/>
      <c r="C196" s="321"/>
      <c r="D196" s="417"/>
      <c r="E196" s="250" t="s">
        <v>64</v>
      </c>
      <c r="F196" s="250" t="s">
        <v>65</v>
      </c>
      <c r="G196" s="241">
        <f t="shared" si="47"/>
        <v>0</v>
      </c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</row>
    <row r="197" spans="2:19" x14ac:dyDescent="0.2">
      <c r="B197" s="438"/>
      <c r="C197" s="321"/>
      <c r="D197" s="417"/>
      <c r="E197" s="227" t="s">
        <v>64</v>
      </c>
      <c r="F197" s="227" t="s">
        <v>66</v>
      </c>
      <c r="G197" s="241">
        <f t="shared" si="47"/>
        <v>0</v>
      </c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</row>
    <row r="198" spans="2:19" ht="12.75" customHeight="1" x14ac:dyDescent="0.2">
      <c r="B198" s="438" t="s">
        <v>93</v>
      </c>
      <c r="C198" s="321" t="s">
        <v>237</v>
      </c>
      <c r="D198" s="417" t="s">
        <v>211</v>
      </c>
      <c r="E198" s="249" t="s">
        <v>58</v>
      </c>
      <c r="F198" s="249" t="s">
        <v>58</v>
      </c>
      <c r="G198" s="241">
        <f t="shared" si="47"/>
        <v>0</v>
      </c>
      <c r="H198" s="241">
        <f t="shared" ref="H198:S198" si="49">H199+H200+H201+H202+H203</f>
        <v>0</v>
      </c>
      <c r="I198" s="241">
        <f t="shared" si="49"/>
        <v>0</v>
      </c>
      <c r="J198" s="241">
        <f t="shared" si="49"/>
        <v>0</v>
      </c>
      <c r="K198" s="241">
        <f t="shared" si="49"/>
        <v>0</v>
      </c>
      <c r="L198" s="241">
        <f t="shared" si="49"/>
        <v>0</v>
      </c>
      <c r="M198" s="241">
        <f t="shared" si="49"/>
        <v>0</v>
      </c>
      <c r="N198" s="241">
        <f t="shared" si="49"/>
        <v>0</v>
      </c>
      <c r="O198" s="241">
        <f t="shared" si="49"/>
        <v>0</v>
      </c>
      <c r="P198" s="241">
        <f t="shared" si="49"/>
        <v>0</v>
      </c>
      <c r="Q198" s="241">
        <f t="shared" si="49"/>
        <v>0</v>
      </c>
      <c r="R198" s="241">
        <f t="shared" si="49"/>
        <v>0</v>
      </c>
      <c r="S198" s="241">
        <f t="shared" si="49"/>
        <v>0</v>
      </c>
    </row>
    <row r="199" spans="2:19" x14ac:dyDescent="0.2">
      <c r="B199" s="438"/>
      <c r="C199" s="321"/>
      <c r="D199" s="417"/>
      <c r="E199" s="250" t="s">
        <v>60</v>
      </c>
      <c r="F199" s="250" t="s">
        <v>61</v>
      </c>
      <c r="G199" s="241">
        <f t="shared" si="47"/>
        <v>0</v>
      </c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</row>
    <row r="200" spans="2:19" x14ac:dyDescent="0.2">
      <c r="B200" s="438"/>
      <c r="C200" s="321"/>
      <c r="D200" s="417"/>
      <c r="E200" s="250" t="s">
        <v>62</v>
      </c>
      <c r="F200" s="250" t="s">
        <v>62</v>
      </c>
      <c r="G200" s="241">
        <f t="shared" si="47"/>
        <v>0</v>
      </c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</row>
    <row r="201" spans="2:19" x14ac:dyDescent="0.2">
      <c r="B201" s="438"/>
      <c r="C201" s="321"/>
      <c r="D201" s="417"/>
      <c r="E201" s="250" t="s">
        <v>63</v>
      </c>
      <c r="F201" s="250" t="s">
        <v>61</v>
      </c>
      <c r="G201" s="241">
        <f t="shared" si="47"/>
        <v>0</v>
      </c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</row>
    <row r="202" spans="2:19" x14ac:dyDescent="0.2">
      <c r="B202" s="438"/>
      <c r="C202" s="321"/>
      <c r="D202" s="417"/>
      <c r="E202" s="250" t="s">
        <v>64</v>
      </c>
      <c r="F202" s="250" t="s">
        <v>65</v>
      </c>
      <c r="G202" s="241">
        <f t="shared" si="47"/>
        <v>0</v>
      </c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</row>
    <row r="203" spans="2:19" x14ac:dyDescent="0.2">
      <c r="B203" s="438"/>
      <c r="C203" s="321"/>
      <c r="D203" s="417"/>
      <c r="E203" s="227" t="s">
        <v>64</v>
      </c>
      <c r="F203" s="227" t="s">
        <v>66</v>
      </c>
      <c r="G203" s="241">
        <f t="shared" si="47"/>
        <v>0</v>
      </c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</row>
    <row r="204" spans="2:19" ht="12.75" customHeight="1" x14ac:dyDescent="0.2">
      <c r="B204" s="438" t="s">
        <v>94</v>
      </c>
      <c r="C204" s="321" t="s">
        <v>238</v>
      </c>
      <c r="D204" s="417" t="s">
        <v>211</v>
      </c>
      <c r="E204" s="249" t="s">
        <v>58</v>
      </c>
      <c r="F204" s="249" t="s">
        <v>58</v>
      </c>
      <c r="G204" s="241">
        <f t="shared" si="47"/>
        <v>0</v>
      </c>
      <c r="H204" s="241">
        <f t="shared" ref="H204:S204" si="50">H205+H206+H207+H208+H209</f>
        <v>0</v>
      </c>
      <c r="I204" s="241">
        <f t="shared" si="50"/>
        <v>0</v>
      </c>
      <c r="J204" s="241">
        <f t="shared" si="50"/>
        <v>0</v>
      </c>
      <c r="K204" s="241">
        <f t="shared" si="50"/>
        <v>0</v>
      </c>
      <c r="L204" s="241">
        <f t="shared" si="50"/>
        <v>0</v>
      </c>
      <c r="M204" s="241">
        <f t="shared" si="50"/>
        <v>0</v>
      </c>
      <c r="N204" s="241">
        <f t="shared" si="50"/>
        <v>0</v>
      </c>
      <c r="O204" s="241">
        <f t="shared" si="50"/>
        <v>0</v>
      </c>
      <c r="P204" s="241">
        <f t="shared" si="50"/>
        <v>0</v>
      </c>
      <c r="Q204" s="241">
        <f t="shared" si="50"/>
        <v>0</v>
      </c>
      <c r="R204" s="241">
        <f t="shared" si="50"/>
        <v>0</v>
      </c>
      <c r="S204" s="241">
        <f t="shared" si="50"/>
        <v>0</v>
      </c>
    </row>
    <row r="205" spans="2:19" x14ac:dyDescent="0.2">
      <c r="B205" s="438"/>
      <c r="C205" s="321"/>
      <c r="D205" s="417"/>
      <c r="E205" s="250" t="s">
        <v>60</v>
      </c>
      <c r="F205" s="250" t="s">
        <v>61</v>
      </c>
      <c r="G205" s="241">
        <f t="shared" si="47"/>
        <v>0</v>
      </c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</row>
    <row r="206" spans="2:19" x14ac:dyDescent="0.2">
      <c r="B206" s="438"/>
      <c r="C206" s="321"/>
      <c r="D206" s="417"/>
      <c r="E206" s="250" t="s">
        <v>62</v>
      </c>
      <c r="F206" s="250" t="s">
        <v>62</v>
      </c>
      <c r="G206" s="241">
        <f t="shared" si="47"/>
        <v>0</v>
      </c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</row>
    <row r="207" spans="2:19" x14ac:dyDescent="0.2">
      <c r="B207" s="438"/>
      <c r="C207" s="321"/>
      <c r="D207" s="417"/>
      <c r="E207" s="250" t="s">
        <v>63</v>
      </c>
      <c r="F207" s="250" t="s">
        <v>61</v>
      </c>
      <c r="G207" s="241">
        <f t="shared" si="47"/>
        <v>0</v>
      </c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</row>
    <row r="208" spans="2:19" x14ac:dyDescent="0.2">
      <c r="B208" s="438"/>
      <c r="C208" s="321"/>
      <c r="D208" s="417"/>
      <c r="E208" s="250" t="s">
        <v>64</v>
      </c>
      <c r="F208" s="250" t="s">
        <v>65</v>
      </c>
      <c r="G208" s="241">
        <f t="shared" si="47"/>
        <v>0</v>
      </c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</row>
    <row r="209" spans="2:19" x14ac:dyDescent="0.2">
      <c r="B209" s="438"/>
      <c r="C209" s="321"/>
      <c r="D209" s="417"/>
      <c r="E209" s="227" t="s">
        <v>64</v>
      </c>
      <c r="F209" s="227" t="s">
        <v>66</v>
      </c>
      <c r="G209" s="241">
        <f t="shared" si="47"/>
        <v>0</v>
      </c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</row>
    <row r="210" spans="2:19" ht="12.75" customHeight="1" x14ac:dyDescent="0.2">
      <c r="B210" s="438" t="s">
        <v>95</v>
      </c>
      <c r="C210" s="321" t="s">
        <v>239</v>
      </c>
      <c r="D210" s="417" t="s">
        <v>211</v>
      </c>
      <c r="E210" s="249" t="s">
        <v>58</v>
      </c>
      <c r="F210" s="249" t="s">
        <v>58</v>
      </c>
      <c r="G210" s="241">
        <f t="shared" si="47"/>
        <v>0</v>
      </c>
      <c r="H210" s="241">
        <f t="shared" ref="H210:S210" si="51">H211+H212+H213+H214+H215</f>
        <v>0</v>
      </c>
      <c r="I210" s="241">
        <f t="shared" si="51"/>
        <v>0</v>
      </c>
      <c r="J210" s="241">
        <f t="shared" si="51"/>
        <v>0</v>
      </c>
      <c r="K210" s="241">
        <f t="shared" si="51"/>
        <v>0</v>
      </c>
      <c r="L210" s="241">
        <f t="shared" si="51"/>
        <v>0</v>
      </c>
      <c r="M210" s="241">
        <f t="shared" si="51"/>
        <v>0</v>
      </c>
      <c r="N210" s="241">
        <f t="shared" si="51"/>
        <v>0</v>
      </c>
      <c r="O210" s="241">
        <f t="shared" si="51"/>
        <v>0</v>
      </c>
      <c r="P210" s="241">
        <f t="shared" si="51"/>
        <v>0</v>
      </c>
      <c r="Q210" s="241">
        <f t="shared" si="51"/>
        <v>0</v>
      </c>
      <c r="R210" s="241">
        <f t="shared" si="51"/>
        <v>0</v>
      </c>
      <c r="S210" s="241">
        <f t="shared" si="51"/>
        <v>0</v>
      </c>
    </row>
    <row r="211" spans="2:19" x14ac:dyDescent="0.2">
      <c r="B211" s="438"/>
      <c r="C211" s="321"/>
      <c r="D211" s="417"/>
      <c r="E211" s="250" t="s">
        <v>60</v>
      </c>
      <c r="F211" s="250" t="s">
        <v>61</v>
      </c>
      <c r="G211" s="241">
        <f t="shared" si="47"/>
        <v>0</v>
      </c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</row>
    <row r="212" spans="2:19" x14ac:dyDescent="0.2">
      <c r="B212" s="438"/>
      <c r="C212" s="321"/>
      <c r="D212" s="417"/>
      <c r="E212" s="250" t="s">
        <v>62</v>
      </c>
      <c r="F212" s="250" t="s">
        <v>62</v>
      </c>
      <c r="G212" s="241">
        <f t="shared" si="47"/>
        <v>0</v>
      </c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</row>
    <row r="213" spans="2:19" x14ac:dyDescent="0.2">
      <c r="B213" s="438"/>
      <c r="C213" s="321"/>
      <c r="D213" s="417"/>
      <c r="E213" s="250" t="s">
        <v>63</v>
      </c>
      <c r="F213" s="250" t="s">
        <v>61</v>
      </c>
      <c r="G213" s="241">
        <f t="shared" si="47"/>
        <v>0</v>
      </c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</row>
    <row r="214" spans="2:19" x14ac:dyDescent="0.2">
      <c r="B214" s="438"/>
      <c r="C214" s="321"/>
      <c r="D214" s="417"/>
      <c r="E214" s="250" t="s">
        <v>64</v>
      </c>
      <c r="F214" s="250" t="s">
        <v>65</v>
      </c>
      <c r="G214" s="241">
        <f t="shared" si="47"/>
        <v>0</v>
      </c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</row>
    <row r="215" spans="2:19" ht="19.899999999999999" customHeight="1" x14ac:dyDescent="0.2">
      <c r="B215" s="438"/>
      <c r="C215" s="321"/>
      <c r="D215" s="417"/>
      <c r="E215" s="227" t="s">
        <v>64</v>
      </c>
      <c r="F215" s="227" t="s">
        <v>66</v>
      </c>
      <c r="G215" s="241">
        <f t="shared" si="47"/>
        <v>0</v>
      </c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</row>
    <row r="216" spans="2:19" x14ac:dyDescent="0.2">
      <c r="B216" s="248" t="s">
        <v>74</v>
      </c>
      <c r="C216" s="68" t="s">
        <v>58</v>
      </c>
      <c r="D216" s="227" t="s">
        <v>58</v>
      </c>
      <c r="E216" s="227" t="s">
        <v>58</v>
      </c>
      <c r="F216" s="227" t="s">
        <v>58</v>
      </c>
      <c r="G216" s="241" t="s">
        <v>58</v>
      </c>
      <c r="H216" s="227" t="s">
        <v>58</v>
      </c>
      <c r="I216" s="227" t="s">
        <v>58</v>
      </c>
      <c r="J216" s="227" t="s">
        <v>58</v>
      </c>
      <c r="K216" s="68" t="s">
        <v>58</v>
      </c>
      <c r="L216" s="227" t="s">
        <v>58</v>
      </c>
      <c r="M216" s="227" t="s">
        <v>58</v>
      </c>
      <c r="N216" s="227" t="s">
        <v>58</v>
      </c>
      <c r="O216" s="68" t="s">
        <v>58</v>
      </c>
      <c r="P216" s="227" t="s">
        <v>58</v>
      </c>
      <c r="Q216" s="227" t="s">
        <v>58</v>
      </c>
      <c r="R216" s="227" t="s">
        <v>58</v>
      </c>
      <c r="S216" s="227" t="s">
        <v>58</v>
      </c>
    </row>
    <row r="217" spans="2:19" ht="13.7" customHeight="1" x14ac:dyDescent="0.2">
      <c r="B217" s="255" t="s">
        <v>97</v>
      </c>
      <c r="C217" s="321" t="s">
        <v>239</v>
      </c>
      <c r="D217" s="417" t="s">
        <v>211</v>
      </c>
      <c r="E217" s="227" t="s">
        <v>58</v>
      </c>
      <c r="F217" s="227" t="s">
        <v>58</v>
      </c>
      <c r="G217" s="241">
        <f>H217+I217+J217+K217+L217+M217+N217+O217+P217+Q217+R217+S217</f>
        <v>0</v>
      </c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</row>
    <row r="218" spans="2:19" x14ac:dyDescent="0.2">
      <c r="B218" s="255" t="s">
        <v>98</v>
      </c>
      <c r="C218" s="321"/>
      <c r="D218" s="417"/>
      <c r="E218" s="227" t="s">
        <v>58</v>
      </c>
      <c r="F218" s="227" t="s">
        <v>58</v>
      </c>
      <c r="G218" s="241">
        <f>H218+I218+J218+K218+L218+M218+N218+O218+P218+Q218+R218+S218</f>
        <v>0</v>
      </c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</row>
    <row r="219" spans="2:19" x14ac:dyDescent="0.2">
      <c r="B219" s="255" t="s">
        <v>99</v>
      </c>
      <c r="C219" s="321"/>
      <c r="D219" s="417"/>
      <c r="E219" s="227" t="s">
        <v>58</v>
      </c>
      <c r="F219" s="227" t="s">
        <v>58</v>
      </c>
      <c r="G219" s="241">
        <f>H219+I219+J219+K219+L219+M219+N219+O219+P219+Q219+R219+S219</f>
        <v>0</v>
      </c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</row>
    <row r="220" spans="2:19" x14ac:dyDescent="0.2">
      <c r="B220" s="255" t="s">
        <v>100</v>
      </c>
      <c r="C220" s="321"/>
      <c r="D220" s="417"/>
      <c r="E220" s="227" t="s">
        <v>58</v>
      </c>
      <c r="F220" s="227" t="s">
        <v>58</v>
      </c>
      <c r="G220" s="241">
        <f>H220+I220+J220+K220+L220+M220+N220+O220+P220+Q220+R220+S220</f>
        <v>0</v>
      </c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</row>
    <row r="221" spans="2:19" ht="15" x14ac:dyDescent="0.2">
      <c r="B221" s="236" t="s">
        <v>101</v>
      </c>
      <c r="C221" s="68" t="s">
        <v>58</v>
      </c>
      <c r="D221" s="227" t="s">
        <v>58</v>
      </c>
      <c r="E221" s="227" t="s">
        <v>58</v>
      </c>
      <c r="F221" s="227" t="s">
        <v>58</v>
      </c>
      <c r="G221" s="241">
        <f>H221+I221+J221+K221+L221+M221+N221+O221+P221+Q221+R221+S221</f>
        <v>0</v>
      </c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</row>
  </sheetData>
  <sheetProtection password="C6FB" sheet="1" objects="1" scenarios="1"/>
  <customSheetViews>
    <customSheetView guid="{FC81ACF6-41EA-474E-9271-A039BE964AC6}" scale="60" showPageBreaks="1" printArea="1" view="pageBreakPreview" topLeftCell="A187">
      <selection activeCell="L213" sqref="L213"/>
      <rowBreaks count="1" manualBreakCount="1">
        <brk id="133" min="1" max="18" man="1"/>
      </rowBreaks>
      <pageMargins left="1.1812499999999999" right="0.196527777777778" top="0.15763888888888899" bottom="0.15763888888888899" header="0.51180555555555496" footer="0.15763888888888899"/>
      <printOptions horizontalCentered="1"/>
      <pageSetup paperSize="9" scale="47" firstPageNumber="0" orientation="landscape" verticalDpi="300" r:id="rId1"/>
      <headerFooter>
        <oddFooter>&amp;C&amp;P</oddFooter>
      </headerFooter>
    </customSheetView>
    <customSheetView guid="{5471717A-CEAE-4129-AD80-B9750FD3D24E}" scale="60" showPageBreaks="1" printArea="1" view="pageBreakPreview">
      <selection activeCell="L213" sqref="L213"/>
      <rowBreaks count="1" manualBreakCount="1">
        <brk id="133" min="1" max="18" man="1"/>
      </rowBreaks>
      <pageMargins left="1.1812499999999999" right="0.196527777777778" top="0.15763888888888899" bottom="0.15763888888888899" header="0.51180555555555496" footer="0.15763888888888899"/>
      <printOptions horizontalCentered="1"/>
      <pageSetup paperSize="9" scale="47" firstPageNumber="0" orientation="landscape" verticalDpi="300" r:id="rId2"/>
      <headerFooter>
        <oddFooter>&amp;C&amp;P</oddFooter>
      </headerFooter>
    </customSheetView>
  </customSheetViews>
  <mergeCells count="88">
    <mergeCell ref="R1:S1"/>
    <mergeCell ref="M2:S2"/>
    <mergeCell ref="P4:S4"/>
    <mergeCell ref="P5:S5"/>
    <mergeCell ref="Q6:R6"/>
    <mergeCell ref="P7:S7"/>
    <mergeCell ref="M8:S8"/>
    <mergeCell ref="Q9:S9"/>
    <mergeCell ref="B11:S11"/>
    <mergeCell ref="B12:S12"/>
    <mergeCell ref="B13:S13"/>
    <mergeCell ref="B14:S14"/>
    <mergeCell ref="B15:S15"/>
    <mergeCell ref="B17:B18"/>
    <mergeCell ref="C17:C18"/>
    <mergeCell ref="D17:D18"/>
    <mergeCell ref="E17:E18"/>
    <mergeCell ref="F17:F18"/>
    <mergeCell ref="G17:G18"/>
    <mergeCell ref="H17:S17"/>
    <mergeCell ref="B24:B29"/>
    <mergeCell ref="C24:C29"/>
    <mergeCell ref="D24:D29"/>
    <mergeCell ref="B30:B35"/>
    <mergeCell ref="C30:C35"/>
    <mergeCell ref="D30:D35"/>
    <mergeCell ref="B36:B41"/>
    <mergeCell ref="C36:C41"/>
    <mergeCell ref="D36:D41"/>
    <mergeCell ref="B46:B51"/>
    <mergeCell ref="C46:C51"/>
    <mergeCell ref="D46:D51"/>
    <mergeCell ref="B54:B71"/>
    <mergeCell ref="C54:C71"/>
    <mergeCell ref="D54:D59"/>
    <mergeCell ref="D60:D65"/>
    <mergeCell ref="D66:D71"/>
    <mergeCell ref="B72:B77"/>
    <mergeCell ref="C72:C77"/>
    <mergeCell ref="D72:D77"/>
    <mergeCell ref="B78:B83"/>
    <mergeCell ref="C78:C83"/>
    <mergeCell ref="D78:D83"/>
    <mergeCell ref="B86:B97"/>
    <mergeCell ref="C86:C97"/>
    <mergeCell ref="D86:D91"/>
    <mergeCell ref="D92:D97"/>
    <mergeCell ref="C99:C101"/>
    <mergeCell ref="D99:D101"/>
    <mergeCell ref="B104:B109"/>
    <mergeCell ref="C104:C109"/>
    <mergeCell ref="D104:D109"/>
    <mergeCell ref="B112:B117"/>
    <mergeCell ref="C112:C117"/>
    <mergeCell ref="D112:D117"/>
    <mergeCell ref="B120:B125"/>
    <mergeCell ref="C120:C125"/>
    <mergeCell ref="D120:D125"/>
    <mergeCell ref="B128:B133"/>
    <mergeCell ref="C128:C133"/>
    <mergeCell ref="D128:D133"/>
    <mergeCell ref="B134:B139"/>
    <mergeCell ref="C134:C139"/>
    <mergeCell ref="D134:D139"/>
    <mergeCell ref="B142:B189"/>
    <mergeCell ref="C142:C189"/>
    <mergeCell ref="D142:D147"/>
    <mergeCell ref="D148:D153"/>
    <mergeCell ref="D154:D159"/>
    <mergeCell ref="D160:D165"/>
    <mergeCell ref="D166:D171"/>
    <mergeCell ref="D172:D177"/>
    <mergeCell ref="D178:D183"/>
    <mergeCell ref="D184:D189"/>
    <mergeCell ref="B192:B197"/>
    <mergeCell ref="C192:C197"/>
    <mergeCell ref="D192:D197"/>
    <mergeCell ref="B198:B203"/>
    <mergeCell ref="C198:C203"/>
    <mergeCell ref="D198:D203"/>
    <mergeCell ref="C217:C220"/>
    <mergeCell ref="D217:D220"/>
    <mergeCell ref="B204:B209"/>
    <mergeCell ref="C204:C209"/>
    <mergeCell ref="D204:D209"/>
    <mergeCell ref="B210:B215"/>
    <mergeCell ref="C210:C215"/>
    <mergeCell ref="D210:D215"/>
  </mergeCells>
  <printOptions horizontalCentered="1"/>
  <pageMargins left="1.1812499999999999" right="0.196527777777778" top="0.15763888888888899" bottom="0.15763888888888899" header="0.51180555555555496" footer="0.15763888888888899"/>
  <pageSetup paperSize="9" scale="47" firstPageNumber="0" orientation="landscape" verticalDpi="300" r:id="rId3"/>
  <headerFooter>
    <oddFooter>&amp;C&amp;P</oddFooter>
  </headerFooter>
  <rowBreaks count="1" manualBreakCount="1">
    <brk id="133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1:AJ221"/>
  <sheetViews>
    <sheetView view="pageBreakPreview" topLeftCell="E205" zoomScaleNormal="100" zoomScaleSheetLayoutView="100" workbookViewId="0">
      <selection activeCell="R1" sqref="R1:S1"/>
    </sheetView>
  </sheetViews>
  <sheetFormatPr defaultRowHeight="12.75" x14ac:dyDescent="0.2"/>
  <cols>
    <col min="1" max="1" width="1.140625"/>
    <col min="2" max="2" width="50.28515625"/>
    <col min="3" max="3" width="10.28515625"/>
    <col min="4" max="4" width="13.42578125"/>
    <col min="5" max="5" width="10"/>
    <col min="6" max="6" width="12.85546875"/>
    <col min="7" max="7" width="14.85546875"/>
    <col min="8" max="16" width="13.140625"/>
    <col min="17" max="17" width="15.5703125"/>
    <col min="18" max="18" width="15.28515625"/>
    <col min="19" max="19" width="17.5703125"/>
    <col min="20" max="1025" width="8.28515625"/>
  </cols>
  <sheetData>
    <row r="1" spans="2:36" x14ac:dyDescent="0.2">
      <c r="B1" s="208"/>
      <c r="C1" s="208"/>
      <c r="D1" s="208"/>
      <c r="E1" s="208"/>
      <c r="F1" s="208"/>
      <c r="G1" s="208"/>
      <c r="H1" s="207"/>
      <c r="I1" s="207"/>
      <c r="J1" s="207"/>
      <c r="K1" s="207"/>
      <c r="L1" s="207"/>
      <c r="M1" s="208"/>
      <c r="N1" s="208"/>
      <c r="O1" s="208"/>
      <c r="P1" s="208"/>
      <c r="Q1" s="208"/>
      <c r="R1" s="448" t="str">
        <f>'Касс. план (50400)'!Q1</f>
        <v>к протоколу №15 от  29.12.2018г.</v>
      </c>
      <c r="S1" s="448"/>
    </row>
    <row r="2" spans="2:36" ht="12.75" customHeight="1" x14ac:dyDescent="0.2">
      <c r="B2" s="208"/>
      <c r="C2" s="208"/>
      <c r="D2" s="208"/>
      <c r="E2" s="208"/>
      <c r="F2" s="208"/>
      <c r="G2" s="208"/>
      <c r="H2" s="207"/>
      <c r="I2" s="207"/>
      <c r="J2" s="207"/>
      <c r="K2" s="207"/>
      <c r="L2" s="207"/>
      <c r="M2" s="433"/>
      <c r="N2" s="433"/>
      <c r="O2" s="433"/>
      <c r="P2" s="433"/>
      <c r="Q2" s="433"/>
      <c r="R2" s="433"/>
      <c r="S2" s="433"/>
    </row>
    <row r="3" spans="2:36" x14ac:dyDescent="0.2">
      <c r="B3" s="208"/>
      <c r="C3" s="208"/>
      <c r="D3" s="208"/>
      <c r="E3" s="208"/>
      <c r="F3" s="208"/>
      <c r="G3" s="208"/>
      <c r="H3" s="207"/>
      <c r="I3" s="207"/>
      <c r="J3" s="207"/>
      <c r="K3" s="207"/>
      <c r="L3" s="207"/>
      <c r="M3" s="208"/>
      <c r="N3" s="208"/>
      <c r="O3" s="208"/>
      <c r="P3" s="208"/>
      <c r="Q3" s="208"/>
      <c r="R3" s="208"/>
      <c r="S3" s="210"/>
    </row>
    <row r="4" spans="2:36" ht="13.15" customHeight="1" x14ac:dyDescent="0.2">
      <c r="B4" s="208"/>
      <c r="C4" s="208"/>
      <c r="D4" s="208"/>
      <c r="E4" s="208"/>
      <c r="F4" s="208"/>
      <c r="G4" s="208"/>
      <c r="H4" s="207"/>
      <c r="I4" s="207"/>
      <c r="J4" s="207"/>
      <c r="K4" s="207"/>
      <c r="L4" s="207"/>
      <c r="M4" s="211"/>
      <c r="N4" s="211"/>
      <c r="O4" s="211"/>
      <c r="P4" s="434" t="s">
        <v>244</v>
      </c>
      <c r="Q4" s="434"/>
      <c r="R4" s="434"/>
      <c r="S4" s="434"/>
    </row>
    <row r="5" spans="2:36" ht="24.75" customHeight="1" x14ac:dyDescent="0.2">
      <c r="B5" s="208"/>
      <c r="C5" s="208"/>
      <c r="D5" s="208"/>
      <c r="E5" s="208"/>
      <c r="F5" s="208"/>
      <c r="G5" s="208"/>
      <c r="H5" s="207"/>
      <c r="I5" s="207"/>
      <c r="J5" s="207"/>
      <c r="K5" s="207"/>
      <c r="L5" s="207"/>
      <c r="M5" s="214"/>
      <c r="N5" s="214"/>
      <c r="O5" s="214"/>
      <c r="P5" s="447" t="str">
        <f>'Касс. план (50400)'!P5</f>
        <v>Директор</v>
      </c>
      <c r="Q5" s="447"/>
      <c r="R5" s="447"/>
      <c r="S5" s="447"/>
    </row>
    <row r="6" spans="2:36" ht="11.45" customHeight="1" x14ac:dyDescent="0.2">
      <c r="B6" s="208"/>
      <c r="C6" s="208"/>
      <c r="D6" s="208"/>
      <c r="E6" s="208"/>
      <c r="F6" s="208"/>
      <c r="G6" s="208"/>
      <c r="H6" s="207"/>
      <c r="I6" s="207"/>
      <c r="J6" s="207"/>
      <c r="K6" s="207"/>
      <c r="L6" s="207"/>
      <c r="M6" s="208"/>
      <c r="N6" s="208"/>
      <c r="O6" s="208"/>
      <c r="P6" s="208"/>
      <c r="Q6" s="436" t="s">
        <v>245</v>
      </c>
      <c r="R6" s="436"/>
      <c r="S6" s="213"/>
    </row>
    <row r="7" spans="2:36" ht="15.6" customHeight="1" x14ac:dyDescent="0.2">
      <c r="B7" s="208"/>
      <c r="C7" s="208"/>
      <c r="D7" s="208"/>
      <c r="E7" s="208"/>
      <c r="F7" s="208"/>
      <c r="G7" s="208"/>
      <c r="H7" s="207"/>
      <c r="I7" s="207"/>
      <c r="J7" s="207"/>
      <c r="K7" s="207"/>
      <c r="L7" s="207"/>
      <c r="M7" s="213"/>
      <c r="N7" s="213"/>
      <c r="O7" s="213"/>
      <c r="P7" s="444" t="str">
        <f>'Касс. план (50400)'!P7</f>
        <v xml:space="preserve">                                 Т.А. Левина                                     </v>
      </c>
      <c r="Q7" s="444"/>
      <c r="R7" s="444"/>
      <c r="S7" s="444"/>
    </row>
    <row r="8" spans="2:36" ht="10.9" customHeight="1" x14ac:dyDescent="0.2">
      <c r="B8" s="208"/>
      <c r="C8" s="208"/>
      <c r="D8" s="208"/>
      <c r="E8" s="208"/>
      <c r="F8" s="208"/>
      <c r="G8" s="208"/>
      <c r="H8" s="207"/>
      <c r="I8" s="207"/>
      <c r="J8" s="207"/>
      <c r="K8" s="207"/>
      <c r="L8" s="207"/>
      <c r="M8" s="429" t="s">
        <v>247</v>
      </c>
      <c r="N8" s="429"/>
      <c r="O8" s="429"/>
      <c r="P8" s="429"/>
      <c r="Q8" s="429"/>
      <c r="R8" s="429"/>
      <c r="S8" s="429"/>
    </row>
    <row r="9" spans="2:36" x14ac:dyDescent="0.2">
      <c r="B9" s="208"/>
      <c r="C9" s="208"/>
      <c r="D9" s="208"/>
      <c r="E9" s="208"/>
      <c r="F9" s="208"/>
      <c r="G9" s="208"/>
      <c r="H9" s="207"/>
      <c r="I9" s="207"/>
      <c r="J9" s="207"/>
      <c r="K9" s="207"/>
      <c r="L9" s="207"/>
      <c r="M9" s="208"/>
      <c r="N9" s="217"/>
      <c r="O9" s="217"/>
      <c r="P9" s="217"/>
      <c r="Q9" s="445" t="str">
        <f>'Касс. план (50400)'!Q9</f>
        <v>"29" декабря 2018  года</v>
      </c>
      <c r="R9" s="445"/>
      <c r="S9" s="445"/>
    </row>
    <row r="10" spans="2:36" x14ac:dyDescent="0.2"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</row>
    <row r="11" spans="2:36" ht="17.850000000000001" customHeight="1" x14ac:dyDescent="0.2">
      <c r="B11" s="450" t="s">
        <v>248</v>
      </c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</row>
    <row r="12" spans="2:36" ht="13.9" customHeight="1" x14ac:dyDescent="0.2">
      <c r="B12" s="446" t="s">
        <v>284</v>
      </c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</row>
    <row r="13" spans="2:36" ht="14.1" customHeight="1" x14ac:dyDescent="0.2">
      <c r="B13" s="449" t="s">
        <v>250</v>
      </c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</row>
    <row r="14" spans="2:36" ht="12.75" customHeight="1" x14ac:dyDescent="0.2">
      <c r="B14" s="423" t="str">
        <f>'Заголовочный раздел'!B19:V19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5"/>
      <c r="AG14" s="5"/>
      <c r="AH14" s="5"/>
      <c r="AI14" s="5"/>
      <c r="AJ14" s="5"/>
    </row>
    <row r="15" spans="2:36" ht="14.1" customHeight="1" x14ac:dyDescent="0.2">
      <c r="B15" s="449" t="s">
        <v>251</v>
      </c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2:36" x14ac:dyDescent="0.2"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2:25" ht="12.75" customHeight="1" x14ac:dyDescent="0.2">
      <c r="B17" s="424" t="s">
        <v>27</v>
      </c>
      <c r="C17" s="425" t="s">
        <v>28</v>
      </c>
      <c r="D17" s="425" t="s">
        <v>252</v>
      </c>
      <c r="E17" s="425" t="s">
        <v>159</v>
      </c>
      <c r="F17" s="425" t="s">
        <v>160</v>
      </c>
      <c r="G17" s="427" t="str">
        <f>'Касс. план (50400)'!G17</f>
        <v>Всего на 2019 год</v>
      </c>
      <c r="H17" s="425" t="s">
        <v>278</v>
      </c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2:25" ht="18" customHeight="1" x14ac:dyDescent="0.2">
      <c r="B18" s="424"/>
      <c r="C18" s="425"/>
      <c r="D18" s="425"/>
      <c r="E18" s="425"/>
      <c r="F18" s="425"/>
      <c r="G18" s="427"/>
      <c r="H18" s="239" t="s">
        <v>279</v>
      </c>
      <c r="I18" s="239" t="s">
        <v>280</v>
      </c>
      <c r="J18" s="239" t="s">
        <v>257</v>
      </c>
      <c r="K18" s="239" t="s">
        <v>258</v>
      </c>
      <c r="L18" s="239" t="s">
        <v>259</v>
      </c>
      <c r="M18" s="239" t="s">
        <v>260</v>
      </c>
      <c r="N18" s="239" t="s">
        <v>261</v>
      </c>
      <c r="O18" s="239" t="s">
        <v>262</v>
      </c>
      <c r="P18" s="239" t="s">
        <v>263</v>
      </c>
      <c r="Q18" s="239" t="s">
        <v>264</v>
      </c>
      <c r="R18" s="239" t="s">
        <v>265</v>
      </c>
      <c r="S18" s="239" t="s">
        <v>266</v>
      </c>
    </row>
    <row r="19" spans="2:25" ht="18" customHeight="1" x14ac:dyDescent="0.2">
      <c r="B19" s="240" t="s">
        <v>48</v>
      </c>
      <c r="C19" s="256"/>
      <c r="D19" s="256"/>
      <c r="E19" s="256"/>
      <c r="F19" s="256"/>
      <c r="G19" s="241">
        <f>H19+I19+J19+K19+L19+M19+N19+O19+P19+Q19+R19+S19</f>
        <v>0</v>
      </c>
      <c r="H19" s="242"/>
      <c r="I19" s="242">
        <f>'Остаток Внеб.(50320)'!I19</f>
        <v>0</v>
      </c>
      <c r="J19" s="242">
        <f>'Остаток Внеб.(50320)'!J19</f>
        <v>0</v>
      </c>
      <c r="K19" s="242">
        <f>'Остаток Внеб.(50320)'!K19</f>
        <v>0</v>
      </c>
      <c r="L19" s="242">
        <f>'Остаток Внеб.(50320)'!L19</f>
        <v>0</v>
      </c>
      <c r="M19" s="242">
        <f>'Остаток Внеб.(50320)'!M19</f>
        <v>0</v>
      </c>
      <c r="N19" s="242">
        <f>'Остаток Внеб.(50320)'!N19</f>
        <v>0</v>
      </c>
      <c r="O19" s="242">
        <f>'Остаток Внеб.(50320)'!O19</f>
        <v>0</v>
      </c>
      <c r="P19" s="242">
        <f>'Остаток Внеб.(50320)'!P19</f>
        <v>0</v>
      </c>
      <c r="Q19" s="242">
        <f>'Остаток Внеб.(50320)'!Q19</f>
        <v>0</v>
      </c>
      <c r="R19" s="242">
        <f>'Остаток Внеб.(50320)'!R19</f>
        <v>0</v>
      </c>
      <c r="S19" s="242">
        <f>'Остаток Внеб.(50320)'!S19</f>
        <v>0</v>
      </c>
    </row>
    <row r="20" spans="2:25" ht="18" customHeight="1" x14ac:dyDescent="0.2">
      <c r="B20" s="243" t="s">
        <v>267</v>
      </c>
      <c r="C20" s="223" t="s">
        <v>58</v>
      </c>
      <c r="D20" s="224" t="s">
        <v>58</v>
      </c>
      <c r="E20" s="224" t="s">
        <v>58</v>
      </c>
      <c r="F20" s="224" t="s">
        <v>58</v>
      </c>
      <c r="G20" s="241">
        <f>H20+I20+J20+K20+L20+M20+N20+O20+P20+Q20+R20+S20</f>
        <v>0</v>
      </c>
      <c r="H20" s="244">
        <f t="shared" ref="H20:S20" si="0">H21-H19</f>
        <v>0</v>
      </c>
      <c r="I20" s="244">
        <f t="shared" si="0"/>
        <v>0</v>
      </c>
      <c r="J20" s="244">
        <f t="shared" si="0"/>
        <v>0</v>
      </c>
      <c r="K20" s="244">
        <f t="shared" si="0"/>
        <v>0</v>
      </c>
      <c r="L20" s="244">
        <f t="shared" si="0"/>
        <v>0</v>
      </c>
      <c r="M20" s="244">
        <f t="shared" si="0"/>
        <v>0</v>
      </c>
      <c r="N20" s="244">
        <f t="shared" si="0"/>
        <v>0</v>
      </c>
      <c r="O20" s="244">
        <f t="shared" si="0"/>
        <v>0</v>
      </c>
      <c r="P20" s="244">
        <f t="shared" si="0"/>
        <v>0</v>
      </c>
      <c r="Q20" s="244">
        <f t="shared" si="0"/>
        <v>0</v>
      </c>
      <c r="R20" s="244">
        <f t="shared" si="0"/>
        <v>0</v>
      </c>
      <c r="S20" s="244">
        <f t="shared" si="0"/>
        <v>0</v>
      </c>
    </row>
    <row r="21" spans="2:25" ht="14.25" customHeight="1" x14ac:dyDescent="0.2">
      <c r="B21" s="243" t="s">
        <v>56</v>
      </c>
      <c r="C21" s="223" t="s">
        <v>58</v>
      </c>
      <c r="D21" s="224" t="s">
        <v>58</v>
      </c>
      <c r="E21" s="224" t="s">
        <v>58</v>
      </c>
      <c r="F21" s="224" t="s">
        <v>58</v>
      </c>
      <c r="G21" s="241">
        <f>H21+I21+J21+K21+L21+M21+N21+O21+P21+Q21+R21+S21</f>
        <v>0</v>
      </c>
      <c r="H21" s="241">
        <f t="shared" ref="H21:S21" si="1">H23+H44+H190+H126+H118+H140</f>
        <v>0</v>
      </c>
      <c r="I21" s="241">
        <f t="shared" si="1"/>
        <v>0</v>
      </c>
      <c r="J21" s="241">
        <f t="shared" si="1"/>
        <v>0</v>
      </c>
      <c r="K21" s="241">
        <f t="shared" si="1"/>
        <v>0</v>
      </c>
      <c r="L21" s="241">
        <f t="shared" si="1"/>
        <v>0</v>
      </c>
      <c r="M21" s="241">
        <f t="shared" si="1"/>
        <v>0</v>
      </c>
      <c r="N21" s="241">
        <f t="shared" si="1"/>
        <v>0</v>
      </c>
      <c r="O21" s="241">
        <f t="shared" si="1"/>
        <v>0</v>
      </c>
      <c r="P21" s="241">
        <f t="shared" si="1"/>
        <v>0</v>
      </c>
      <c r="Q21" s="241">
        <f t="shared" si="1"/>
        <v>0</v>
      </c>
      <c r="R21" s="241">
        <f t="shared" si="1"/>
        <v>0</v>
      </c>
      <c r="S21" s="241">
        <f t="shared" si="1"/>
        <v>0</v>
      </c>
    </row>
    <row r="22" spans="2:25" ht="18" customHeight="1" x14ac:dyDescent="0.2">
      <c r="B22" s="62" t="s">
        <v>19</v>
      </c>
      <c r="C22" s="68" t="s">
        <v>58</v>
      </c>
      <c r="D22" s="227" t="s">
        <v>58</v>
      </c>
      <c r="E22" s="227" t="s">
        <v>58</v>
      </c>
      <c r="F22" s="227" t="s">
        <v>58</v>
      </c>
      <c r="G22" s="245" t="s">
        <v>58</v>
      </c>
      <c r="H22" s="227" t="s">
        <v>58</v>
      </c>
      <c r="I22" s="227" t="s">
        <v>58</v>
      </c>
      <c r="J22" s="227" t="s">
        <v>58</v>
      </c>
      <c r="K22" s="68" t="s">
        <v>58</v>
      </c>
      <c r="L22" s="227" t="s">
        <v>58</v>
      </c>
      <c r="M22" s="227" t="s">
        <v>58</v>
      </c>
      <c r="N22" s="227" t="s">
        <v>58</v>
      </c>
      <c r="O22" s="68" t="s">
        <v>58</v>
      </c>
      <c r="P22" s="227" t="s">
        <v>58</v>
      </c>
      <c r="Q22" s="227" t="s">
        <v>58</v>
      </c>
      <c r="R22" s="227" t="s">
        <v>58</v>
      </c>
      <c r="S22" s="227" t="s">
        <v>58</v>
      </c>
    </row>
    <row r="23" spans="2:25" ht="30" customHeight="1" x14ac:dyDescent="0.2">
      <c r="B23" s="246" t="s">
        <v>57</v>
      </c>
      <c r="C23" s="71">
        <v>210</v>
      </c>
      <c r="D23" s="224" t="s">
        <v>58</v>
      </c>
      <c r="E23" s="224" t="s">
        <v>58</v>
      </c>
      <c r="F23" s="224" t="s">
        <v>58</v>
      </c>
      <c r="G23" s="241">
        <f t="shared" ref="G23:G44" si="2">H23+I23+J23+K23+L23+M23+N23+O23+P23+Q23+R23+S23</f>
        <v>0</v>
      </c>
      <c r="H23" s="247">
        <f t="shared" ref="H23:S23" si="3">H24+H30+H36</f>
        <v>0</v>
      </c>
      <c r="I23" s="247">
        <f t="shared" si="3"/>
        <v>0</v>
      </c>
      <c r="J23" s="247">
        <f t="shared" si="3"/>
        <v>0</v>
      </c>
      <c r="K23" s="247">
        <f t="shared" si="3"/>
        <v>0</v>
      </c>
      <c r="L23" s="247">
        <f t="shared" si="3"/>
        <v>0</v>
      </c>
      <c r="M23" s="247">
        <f t="shared" si="3"/>
        <v>0</v>
      </c>
      <c r="N23" s="247">
        <f t="shared" si="3"/>
        <v>0</v>
      </c>
      <c r="O23" s="247">
        <f t="shared" si="3"/>
        <v>0</v>
      </c>
      <c r="P23" s="247">
        <f t="shared" si="3"/>
        <v>0</v>
      </c>
      <c r="Q23" s="247">
        <f t="shared" si="3"/>
        <v>0</v>
      </c>
      <c r="R23" s="247">
        <f t="shared" si="3"/>
        <v>0</v>
      </c>
      <c r="S23" s="247">
        <f t="shared" si="3"/>
        <v>0</v>
      </c>
    </row>
    <row r="24" spans="2:25" ht="18" customHeight="1" x14ac:dyDescent="0.2">
      <c r="B24" s="438" t="s">
        <v>59</v>
      </c>
      <c r="C24" s="425">
        <v>211</v>
      </c>
      <c r="D24" s="439">
        <v>111</v>
      </c>
      <c r="E24" s="249" t="s">
        <v>58</v>
      </c>
      <c r="F24" s="249" t="s">
        <v>58</v>
      </c>
      <c r="G24" s="241">
        <f t="shared" si="2"/>
        <v>0</v>
      </c>
      <c r="H24" s="241">
        <f t="shared" ref="H24:S24" si="4">H25+H26+H27+H28+H29</f>
        <v>0</v>
      </c>
      <c r="I24" s="241">
        <f t="shared" si="4"/>
        <v>0</v>
      </c>
      <c r="J24" s="241">
        <f t="shared" si="4"/>
        <v>0</v>
      </c>
      <c r="K24" s="241">
        <f t="shared" si="4"/>
        <v>0</v>
      </c>
      <c r="L24" s="241">
        <f t="shared" si="4"/>
        <v>0</v>
      </c>
      <c r="M24" s="241">
        <f t="shared" si="4"/>
        <v>0</v>
      </c>
      <c r="N24" s="241">
        <f t="shared" si="4"/>
        <v>0</v>
      </c>
      <c r="O24" s="241">
        <f t="shared" si="4"/>
        <v>0</v>
      </c>
      <c r="P24" s="241">
        <f t="shared" si="4"/>
        <v>0</v>
      </c>
      <c r="Q24" s="241">
        <f t="shared" si="4"/>
        <v>0</v>
      </c>
      <c r="R24" s="241">
        <f t="shared" si="4"/>
        <v>0</v>
      </c>
      <c r="S24" s="241">
        <f t="shared" si="4"/>
        <v>0</v>
      </c>
    </row>
    <row r="25" spans="2:25" ht="18" customHeight="1" x14ac:dyDescent="0.2">
      <c r="B25" s="438"/>
      <c r="C25" s="425"/>
      <c r="D25" s="439"/>
      <c r="E25" s="250" t="s">
        <v>60</v>
      </c>
      <c r="F25" s="250" t="s">
        <v>61</v>
      </c>
      <c r="G25" s="241">
        <f t="shared" si="2"/>
        <v>0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</row>
    <row r="26" spans="2:25" ht="18" customHeight="1" x14ac:dyDescent="0.2">
      <c r="B26" s="438"/>
      <c r="C26" s="425"/>
      <c r="D26" s="439"/>
      <c r="E26" s="250" t="s">
        <v>62</v>
      </c>
      <c r="F26" s="250" t="s">
        <v>62</v>
      </c>
      <c r="G26" s="241">
        <f t="shared" si="2"/>
        <v>0</v>
      </c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</row>
    <row r="27" spans="2:25" ht="18" customHeight="1" x14ac:dyDescent="0.2">
      <c r="B27" s="438"/>
      <c r="C27" s="425"/>
      <c r="D27" s="439"/>
      <c r="E27" s="250" t="s">
        <v>63</v>
      </c>
      <c r="F27" s="250" t="s">
        <v>61</v>
      </c>
      <c r="G27" s="241">
        <f t="shared" si="2"/>
        <v>0</v>
      </c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</row>
    <row r="28" spans="2:25" ht="19.899999999999999" customHeight="1" x14ac:dyDescent="0.2">
      <c r="B28" s="438"/>
      <c r="C28" s="425"/>
      <c r="D28" s="439"/>
      <c r="E28" s="250" t="s">
        <v>64</v>
      </c>
      <c r="F28" s="250" t="s">
        <v>65</v>
      </c>
      <c r="G28" s="241">
        <f t="shared" si="2"/>
        <v>0</v>
      </c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</row>
    <row r="29" spans="2:25" ht="14.25" customHeight="1" x14ac:dyDescent="0.2">
      <c r="B29" s="438"/>
      <c r="C29" s="425"/>
      <c r="D29" s="439"/>
      <c r="E29" s="227" t="s">
        <v>64</v>
      </c>
      <c r="F29" s="227" t="s">
        <v>66</v>
      </c>
      <c r="G29" s="241">
        <f t="shared" si="2"/>
        <v>0</v>
      </c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</row>
    <row r="30" spans="2:25" ht="17.45" customHeight="1" x14ac:dyDescent="0.2">
      <c r="B30" s="438" t="s">
        <v>67</v>
      </c>
      <c r="C30" s="321" t="s">
        <v>68</v>
      </c>
      <c r="D30" s="417" t="s">
        <v>69</v>
      </c>
      <c r="E30" s="249" t="s">
        <v>58</v>
      </c>
      <c r="F30" s="249" t="s">
        <v>58</v>
      </c>
      <c r="G30" s="241">
        <f t="shared" si="2"/>
        <v>0</v>
      </c>
      <c r="H30" s="241">
        <f t="shared" ref="H30:S30" si="5">H31+H32+H33+H34+H35</f>
        <v>0</v>
      </c>
      <c r="I30" s="241">
        <f t="shared" si="5"/>
        <v>0</v>
      </c>
      <c r="J30" s="241">
        <f t="shared" si="5"/>
        <v>0</v>
      </c>
      <c r="K30" s="241">
        <f t="shared" si="5"/>
        <v>0</v>
      </c>
      <c r="L30" s="241">
        <f t="shared" si="5"/>
        <v>0</v>
      </c>
      <c r="M30" s="241">
        <f t="shared" si="5"/>
        <v>0</v>
      </c>
      <c r="N30" s="241">
        <f t="shared" si="5"/>
        <v>0</v>
      </c>
      <c r="O30" s="241">
        <f t="shared" si="5"/>
        <v>0</v>
      </c>
      <c r="P30" s="241">
        <f t="shared" si="5"/>
        <v>0</v>
      </c>
      <c r="Q30" s="241">
        <f t="shared" si="5"/>
        <v>0</v>
      </c>
      <c r="R30" s="241">
        <f t="shared" si="5"/>
        <v>0</v>
      </c>
      <c r="S30" s="241">
        <f t="shared" si="5"/>
        <v>0</v>
      </c>
      <c r="Y30" t="s">
        <v>281</v>
      </c>
    </row>
    <row r="31" spans="2:25" ht="15" customHeight="1" x14ac:dyDescent="0.2">
      <c r="B31" s="438"/>
      <c r="C31" s="321"/>
      <c r="D31" s="417"/>
      <c r="E31" s="250" t="s">
        <v>60</v>
      </c>
      <c r="F31" s="250" t="s">
        <v>61</v>
      </c>
      <c r="G31" s="241">
        <f t="shared" si="2"/>
        <v>0</v>
      </c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</row>
    <row r="32" spans="2:25" ht="16.149999999999999" customHeight="1" x14ac:dyDescent="0.2">
      <c r="B32" s="438"/>
      <c r="C32" s="321"/>
      <c r="D32" s="417"/>
      <c r="E32" s="250" t="s">
        <v>62</v>
      </c>
      <c r="F32" s="250" t="s">
        <v>62</v>
      </c>
      <c r="G32" s="241">
        <f t="shared" si="2"/>
        <v>0</v>
      </c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</row>
    <row r="33" spans="2:19" ht="21" customHeight="1" x14ac:dyDescent="0.2">
      <c r="B33" s="438"/>
      <c r="C33" s="321"/>
      <c r="D33" s="417"/>
      <c r="E33" s="250" t="s">
        <v>63</v>
      </c>
      <c r="F33" s="250" t="s">
        <v>61</v>
      </c>
      <c r="G33" s="241">
        <f t="shared" si="2"/>
        <v>0</v>
      </c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2:19" ht="21" customHeight="1" x14ac:dyDescent="0.2">
      <c r="B34" s="438"/>
      <c r="C34" s="321"/>
      <c r="D34" s="417"/>
      <c r="E34" s="250" t="s">
        <v>64</v>
      </c>
      <c r="F34" s="250" t="s">
        <v>65</v>
      </c>
      <c r="G34" s="241">
        <f t="shared" si="2"/>
        <v>0</v>
      </c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</row>
    <row r="35" spans="2:19" ht="21" customHeight="1" x14ac:dyDescent="0.2">
      <c r="B35" s="438"/>
      <c r="C35" s="321"/>
      <c r="D35" s="417"/>
      <c r="E35" s="227" t="s">
        <v>64</v>
      </c>
      <c r="F35" s="227" t="s">
        <v>66</v>
      </c>
      <c r="G35" s="241">
        <f t="shared" si="2"/>
        <v>0</v>
      </c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</row>
    <row r="36" spans="2:19" ht="13.5" customHeight="1" x14ac:dyDescent="0.2">
      <c r="B36" s="438" t="s">
        <v>70</v>
      </c>
      <c r="C36" s="320">
        <v>213</v>
      </c>
      <c r="D36" s="419">
        <v>119</v>
      </c>
      <c r="E36" s="249" t="s">
        <v>58</v>
      </c>
      <c r="F36" s="249" t="s">
        <v>58</v>
      </c>
      <c r="G36" s="241">
        <f t="shared" si="2"/>
        <v>0</v>
      </c>
      <c r="H36" s="241">
        <f t="shared" ref="H36:S36" si="6">H37+H38+H39+H40+H41</f>
        <v>0</v>
      </c>
      <c r="I36" s="241">
        <f t="shared" si="6"/>
        <v>0</v>
      </c>
      <c r="J36" s="241">
        <f t="shared" si="6"/>
        <v>0</v>
      </c>
      <c r="K36" s="241">
        <f t="shared" si="6"/>
        <v>0</v>
      </c>
      <c r="L36" s="241">
        <f t="shared" si="6"/>
        <v>0</v>
      </c>
      <c r="M36" s="241">
        <f t="shared" si="6"/>
        <v>0</v>
      </c>
      <c r="N36" s="241">
        <f t="shared" si="6"/>
        <v>0</v>
      </c>
      <c r="O36" s="241">
        <f t="shared" si="6"/>
        <v>0</v>
      </c>
      <c r="P36" s="241">
        <f t="shared" si="6"/>
        <v>0</v>
      </c>
      <c r="Q36" s="241">
        <f t="shared" si="6"/>
        <v>0</v>
      </c>
      <c r="R36" s="241">
        <f t="shared" si="6"/>
        <v>0</v>
      </c>
      <c r="S36" s="241">
        <f t="shared" si="6"/>
        <v>0</v>
      </c>
    </row>
    <row r="37" spans="2:19" ht="16.5" customHeight="1" x14ac:dyDescent="0.2">
      <c r="B37" s="438"/>
      <c r="C37" s="320"/>
      <c r="D37" s="419"/>
      <c r="E37" s="250" t="s">
        <v>60</v>
      </c>
      <c r="F37" s="250" t="s">
        <v>61</v>
      </c>
      <c r="G37" s="241">
        <f t="shared" si="2"/>
        <v>0</v>
      </c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</row>
    <row r="38" spans="2:19" ht="21" customHeight="1" x14ac:dyDescent="0.2">
      <c r="B38" s="438"/>
      <c r="C38" s="320"/>
      <c r="D38" s="419"/>
      <c r="E38" s="250" t="s">
        <v>62</v>
      </c>
      <c r="F38" s="250" t="s">
        <v>62</v>
      </c>
      <c r="G38" s="241">
        <f t="shared" si="2"/>
        <v>0</v>
      </c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</row>
    <row r="39" spans="2:19" ht="19.899999999999999" customHeight="1" x14ac:dyDescent="0.2">
      <c r="B39" s="438"/>
      <c r="C39" s="320"/>
      <c r="D39" s="419"/>
      <c r="E39" s="250" t="s">
        <v>63</v>
      </c>
      <c r="F39" s="250" t="s">
        <v>61</v>
      </c>
      <c r="G39" s="241">
        <f t="shared" si="2"/>
        <v>0</v>
      </c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</row>
    <row r="40" spans="2:19" ht="22.5" customHeight="1" x14ac:dyDescent="0.2">
      <c r="B40" s="438"/>
      <c r="C40" s="320"/>
      <c r="D40" s="419"/>
      <c r="E40" s="250" t="s">
        <v>64</v>
      </c>
      <c r="F40" s="250" t="s">
        <v>65</v>
      </c>
      <c r="G40" s="241">
        <f t="shared" si="2"/>
        <v>0</v>
      </c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</row>
    <row r="41" spans="2:19" ht="21" customHeight="1" x14ac:dyDescent="0.2">
      <c r="B41" s="438"/>
      <c r="C41" s="320"/>
      <c r="D41" s="419"/>
      <c r="E41" s="227" t="s">
        <v>64</v>
      </c>
      <c r="F41" s="227" t="s">
        <v>66</v>
      </c>
      <c r="G41" s="241">
        <f t="shared" si="2"/>
        <v>0</v>
      </c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</row>
    <row r="42" spans="2:19" ht="36.200000000000003" customHeight="1" x14ac:dyDescent="0.2">
      <c r="B42" s="76" t="s">
        <v>71</v>
      </c>
      <c r="C42" s="223" t="s">
        <v>58</v>
      </c>
      <c r="D42" s="224" t="s">
        <v>58</v>
      </c>
      <c r="E42" s="224" t="s">
        <v>58</v>
      </c>
      <c r="F42" s="224" t="s">
        <v>58</v>
      </c>
      <c r="G42" s="241">
        <f t="shared" si="2"/>
        <v>0</v>
      </c>
      <c r="H42" s="252">
        <f t="shared" ref="H42:S42" si="7">H23+H140</f>
        <v>0</v>
      </c>
      <c r="I42" s="252">
        <f t="shared" si="7"/>
        <v>0</v>
      </c>
      <c r="J42" s="252">
        <f t="shared" si="7"/>
        <v>0</v>
      </c>
      <c r="K42" s="252">
        <f t="shared" si="7"/>
        <v>0</v>
      </c>
      <c r="L42" s="252">
        <f t="shared" si="7"/>
        <v>0</v>
      </c>
      <c r="M42" s="252">
        <f t="shared" si="7"/>
        <v>0</v>
      </c>
      <c r="N42" s="252">
        <f t="shared" si="7"/>
        <v>0</v>
      </c>
      <c r="O42" s="252">
        <f t="shared" si="7"/>
        <v>0</v>
      </c>
      <c r="P42" s="252">
        <f t="shared" si="7"/>
        <v>0</v>
      </c>
      <c r="Q42" s="252">
        <f t="shared" si="7"/>
        <v>0</v>
      </c>
      <c r="R42" s="252">
        <f t="shared" si="7"/>
        <v>0</v>
      </c>
      <c r="S42" s="252">
        <f t="shared" si="7"/>
        <v>0</v>
      </c>
    </row>
    <row r="43" spans="2:19" ht="28.7" customHeight="1" x14ac:dyDescent="0.2">
      <c r="B43" s="76" t="s">
        <v>72</v>
      </c>
      <c r="C43" s="223" t="s">
        <v>58</v>
      </c>
      <c r="D43" s="224" t="s">
        <v>58</v>
      </c>
      <c r="E43" s="224" t="s">
        <v>58</v>
      </c>
      <c r="F43" s="224" t="s">
        <v>58</v>
      </c>
      <c r="G43" s="241">
        <f t="shared" si="2"/>
        <v>0</v>
      </c>
      <c r="H43" s="252">
        <f t="shared" ref="H43:S43" si="8">H21-H42</f>
        <v>0</v>
      </c>
      <c r="I43" s="252">
        <f t="shared" si="8"/>
        <v>0</v>
      </c>
      <c r="J43" s="252">
        <f t="shared" si="8"/>
        <v>0</v>
      </c>
      <c r="K43" s="252">
        <f t="shared" si="8"/>
        <v>0</v>
      </c>
      <c r="L43" s="252">
        <f t="shared" si="8"/>
        <v>0</v>
      </c>
      <c r="M43" s="252">
        <f t="shared" si="8"/>
        <v>0</v>
      </c>
      <c r="N43" s="252">
        <f t="shared" si="8"/>
        <v>0</v>
      </c>
      <c r="O43" s="252">
        <f t="shared" si="8"/>
        <v>0</v>
      </c>
      <c r="P43" s="252">
        <f t="shared" si="8"/>
        <v>0</v>
      </c>
      <c r="Q43" s="252">
        <f t="shared" si="8"/>
        <v>0</v>
      </c>
      <c r="R43" s="252">
        <f t="shared" si="8"/>
        <v>0</v>
      </c>
      <c r="S43" s="252">
        <f t="shared" si="8"/>
        <v>0</v>
      </c>
    </row>
    <row r="44" spans="2:19" ht="21" customHeight="1" x14ac:dyDescent="0.2">
      <c r="B44" s="246" t="s">
        <v>73</v>
      </c>
      <c r="C44" s="223" t="s">
        <v>268</v>
      </c>
      <c r="D44" s="224" t="s">
        <v>58</v>
      </c>
      <c r="E44" s="224" t="s">
        <v>58</v>
      </c>
      <c r="F44" s="224" t="s">
        <v>58</v>
      </c>
      <c r="G44" s="241">
        <f t="shared" si="2"/>
        <v>0</v>
      </c>
      <c r="H44" s="247">
        <f t="shared" ref="H44:S44" si="9">H52+H72+H78+H84+H102+H46</f>
        <v>0</v>
      </c>
      <c r="I44" s="247">
        <f t="shared" si="9"/>
        <v>0</v>
      </c>
      <c r="J44" s="247">
        <f t="shared" si="9"/>
        <v>0</v>
      </c>
      <c r="K44" s="247">
        <f t="shared" si="9"/>
        <v>0</v>
      </c>
      <c r="L44" s="247">
        <f t="shared" si="9"/>
        <v>0</v>
      </c>
      <c r="M44" s="247">
        <f t="shared" si="9"/>
        <v>0</v>
      </c>
      <c r="N44" s="247">
        <f t="shared" si="9"/>
        <v>0</v>
      </c>
      <c r="O44" s="247">
        <f t="shared" si="9"/>
        <v>0</v>
      </c>
      <c r="P44" s="247">
        <f t="shared" si="9"/>
        <v>0</v>
      </c>
      <c r="Q44" s="247">
        <f t="shared" si="9"/>
        <v>0</v>
      </c>
      <c r="R44" s="247">
        <f t="shared" si="9"/>
        <v>0</v>
      </c>
      <c r="S44" s="247">
        <f t="shared" si="9"/>
        <v>0</v>
      </c>
    </row>
    <row r="45" spans="2:19" ht="21" customHeight="1" x14ac:dyDescent="0.2">
      <c r="B45" s="248" t="s">
        <v>74</v>
      </c>
      <c r="C45" s="68" t="s">
        <v>58</v>
      </c>
      <c r="D45" s="227" t="s">
        <v>58</v>
      </c>
      <c r="E45" s="227" t="s">
        <v>58</v>
      </c>
      <c r="F45" s="227" t="s">
        <v>58</v>
      </c>
      <c r="G45" s="245" t="s">
        <v>58</v>
      </c>
      <c r="H45" s="227" t="s">
        <v>58</v>
      </c>
      <c r="I45" s="227" t="s">
        <v>58</v>
      </c>
      <c r="J45" s="227" t="s">
        <v>58</v>
      </c>
      <c r="K45" s="68" t="s">
        <v>58</v>
      </c>
      <c r="L45" s="227" t="s">
        <v>58</v>
      </c>
      <c r="M45" s="227" t="s">
        <v>58</v>
      </c>
      <c r="N45" s="227" t="s">
        <v>58</v>
      </c>
      <c r="O45" s="68" t="s">
        <v>58</v>
      </c>
      <c r="P45" s="227" t="s">
        <v>58</v>
      </c>
      <c r="Q45" s="227" t="s">
        <v>58</v>
      </c>
      <c r="R45" s="227" t="s">
        <v>58</v>
      </c>
      <c r="S45" s="227" t="s">
        <v>58</v>
      </c>
    </row>
    <row r="46" spans="2:19" ht="12" customHeight="1" x14ac:dyDescent="0.2">
      <c r="B46" s="438" t="s">
        <v>75</v>
      </c>
      <c r="C46" s="321" t="s">
        <v>269</v>
      </c>
      <c r="D46" s="417" t="s">
        <v>211</v>
      </c>
      <c r="E46" s="249" t="s">
        <v>58</v>
      </c>
      <c r="F46" s="249" t="s">
        <v>58</v>
      </c>
      <c r="G46" s="241">
        <f t="shared" ref="G46:G52" si="10">H46+I46+J46+K46+L46+M46+N46+O46+P46+Q46+R46+S46</f>
        <v>0</v>
      </c>
      <c r="H46" s="241">
        <f t="shared" ref="H46:S46" si="11">H47+H48+H49+H50+H51</f>
        <v>0</v>
      </c>
      <c r="I46" s="241">
        <f t="shared" si="11"/>
        <v>0</v>
      </c>
      <c r="J46" s="241">
        <f t="shared" si="11"/>
        <v>0</v>
      </c>
      <c r="K46" s="241">
        <f t="shared" si="11"/>
        <v>0</v>
      </c>
      <c r="L46" s="241">
        <f t="shared" si="11"/>
        <v>0</v>
      </c>
      <c r="M46" s="241">
        <f t="shared" si="11"/>
        <v>0</v>
      </c>
      <c r="N46" s="241">
        <f t="shared" si="11"/>
        <v>0</v>
      </c>
      <c r="O46" s="241">
        <f t="shared" si="11"/>
        <v>0</v>
      </c>
      <c r="P46" s="241">
        <f t="shared" si="11"/>
        <v>0</v>
      </c>
      <c r="Q46" s="241">
        <f t="shared" si="11"/>
        <v>0</v>
      </c>
      <c r="R46" s="241">
        <f t="shared" si="11"/>
        <v>0</v>
      </c>
      <c r="S46" s="241">
        <f t="shared" si="11"/>
        <v>0</v>
      </c>
    </row>
    <row r="47" spans="2:19" ht="21" customHeight="1" x14ac:dyDescent="0.2">
      <c r="B47" s="438"/>
      <c r="C47" s="321"/>
      <c r="D47" s="417"/>
      <c r="E47" s="250" t="s">
        <v>60</v>
      </c>
      <c r="F47" s="250" t="s">
        <v>61</v>
      </c>
      <c r="G47" s="241">
        <f t="shared" si="10"/>
        <v>0</v>
      </c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</row>
    <row r="48" spans="2:19" ht="21" customHeight="1" x14ac:dyDescent="0.2">
      <c r="B48" s="438"/>
      <c r="C48" s="321"/>
      <c r="D48" s="417"/>
      <c r="E48" s="250" t="s">
        <v>62</v>
      </c>
      <c r="F48" s="250" t="s">
        <v>62</v>
      </c>
      <c r="G48" s="241">
        <f t="shared" si="10"/>
        <v>0</v>
      </c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</row>
    <row r="49" spans="2:19" ht="22.5" customHeight="1" x14ac:dyDescent="0.2">
      <c r="B49" s="438"/>
      <c r="C49" s="321"/>
      <c r="D49" s="417"/>
      <c r="E49" s="250" t="s">
        <v>63</v>
      </c>
      <c r="F49" s="250" t="s">
        <v>61</v>
      </c>
      <c r="G49" s="241">
        <f t="shared" si="10"/>
        <v>0</v>
      </c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</row>
    <row r="50" spans="2:19" ht="17.45" customHeight="1" x14ac:dyDescent="0.2">
      <c r="B50" s="438"/>
      <c r="C50" s="321"/>
      <c r="D50" s="417"/>
      <c r="E50" s="250" t="s">
        <v>64</v>
      </c>
      <c r="F50" s="250" t="s">
        <v>65</v>
      </c>
      <c r="G50" s="241">
        <f t="shared" si="10"/>
        <v>0</v>
      </c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</row>
    <row r="51" spans="2:19" ht="21" customHeight="1" x14ac:dyDescent="0.2">
      <c r="B51" s="438"/>
      <c r="C51" s="321"/>
      <c r="D51" s="417"/>
      <c r="E51" s="227" t="s">
        <v>64</v>
      </c>
      <c r="F51" s="227" t="s">
        <v>66</v>
      </c>
      <c r="G51" s="241">
        <f t="shared" si="10"/>
        <v>0</v>
      </c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</row>
    <row r="52" spans="2:19" ht="14.25" customHeight="1" x14ac:dyDescent="0.2">
      <c r="B52" s="246" t="s">
        <v>76</v>
      </c>
      <c r="C52" s="223" t="s">
        <v>270</v>
      </c>
      <c r="D52" s="224" t="s">
        <v>58</v>
      </c>
      <c r="E52" s="224" t="s">
        <v>58</v>
      </c>
      <c r="F52" s="224" t="s">
        <v>58</v>
      </c>
      <c r="G52" s="241">
        <f t="shared" si="10"/>
        <v>0</v>
      </c>
      <c r="H52" s="253">
        <f t="shared" ref="H52:S52" si="12">H54+H60+H66</f>
        <v>0</v>
      </c>
      <c r="I52" s="253">
        <f t="shared" si="12"/>
        <v>0</v>
      </c>
      <c r="J52" s="253">
        <f t="shared" si="12"/>
        <v>0</v>
      </c>
      <c r="K52" s="253">
        <f t="shared" si="12"/>
        <v>0</v>
      </c>
      <c r="L52" s="253">
        <f t="shared" si="12"/>
        <v>0</v>
      </c>
      <c r="M52" s="253">
        <f t="shared" si="12"/>
        <v>0</v>
      </c>
      <c r="N52" s="253">
        <f t="shared" si="12"/>
        <v>0</v>
      </c>
      <c r="O52" s="253">
        <f t="shared" si="12"/>
        <v>0</v>
      </c>
      <c r="P52" s="253">
        <f t="shared" si="12"/>
        <v>0</v>
      </c>
      <c r="Q52" s="253">
        <f t="shared" si="12"/>
        <v>0</v>
      </c>
      <c r="R52" s="253">
        <f t="shared" si="12"/>
        <v>0</v>
      </c>
      <c r="S52" s="253">
        <f t="shared" si="12"/>
        <v>0</v>
      </c>
    </row>
    <row r="53" spans="2:19" ht="21" customHeight="1" x14ac:dyDescent="0.2">
      <c r="B53" s="248" t="s">
        <v>19</v>
      </c>
      <c r="C53" s="68" t="s">
        <v>58</v>
      </c>
      <c r="D53" s="227" t="s">
        <v>58</v>
      </c>
      <c r="E53" s="227" t="s">
        <v>58</v>
      </c>
      <c r="F53" s="227" t="s">
        <v>58</v>
      </c>
      <c r="G53" s="245" t="s">
        <v>58</v>
      </c>
      <c r="H53" s="227" t="s">
        <v>58</v>
      </c>
      <c r="I53" s="227" t="s">
        <v>58</v>
      </c>
      <c r="J53" s="227" t="s">
        <v>58</v>
      </c>
      <c r="K53" s="68" t="s">
        <v>58</v>
      </c>
      <c r="L53" s="227" t="s">
        <v>58</v>
      </c>
      <c r="M53" s="227" t="s">
        <v>58</v>
      </c>
      <c r="N53" s="227" t="s">
        <v>58</v>
      </c>
      <c r="O53" s="68" t="s">
        <v>58</v>
      </c>
      <c r="P53" s="227" t="s">
        <v>58</v>
      </c>
      <c r="Q53" s="227" t="s">
        <v>58</v>
      </c>
      <c r="R53" s="227" t="s">
        <v>58</v>
      </c>
      <c r="S53" s="227" t="s">
        <v>58</v>
      </c>
    </row>
    <row r="54" spans="2:19" ht="14.25" customHeight="1" x14ac:dyDescent="0.2">
      <c r="B54" s="438" t="s">
        <v>271</v>
      </c>
      <c r="C54" s="321" t="s">
        <v>270</v>
      </c>
      <c r="D54" s="417" t="s">
        <v>69</v>
      </c>
      <c r="E54" s="249" t="s">
        <v>58</v>
      </c>
      <c r="F54" s="249" t="s">
        <v>58</v>
      </c>
      <c r="G54" s="241">
        <f t="shared" ref="G54:G83" si="13">H54+I54+J54+K54+L54+M54+N54+O54+P54+Q54+R54+S54</f>
        <v>0</v>
      </c>
      <c r="H54" s="241">
        <f t="shared" ref="H54:S54" si="14">H55+H56+H57+H58+H59</f>
        <v>0</v>
      </c>
      <c r="I54" s="241">
        <f t="shared" si="14"/>
        <v>0</v>
      </c>
      <c r="J54" s="241">
        <f t="shared" si="14"/>
        <v>0</v>
      </c>
      <c r="K54" s="241">
        <f t="shared" si="14"/>
        <v>0</v>
      </c>
      <c r="L54" s="241">
        <f t="shared" si="14"/>
        <v>0</v>
      </c>
      <c r="M54" s="241">
        <f t="shared" si="14"/>
        <v>0</v>
      </c>
      <c r="N54" s="241">
        <f t="shared" si="14"/>
        <v>0</v>
      </c>
      <c r="O54" s="241">
        <f t="shared" si="14"/>
        <v>0</v>
      </c>
      <c r="P54" s="241">
        <f t="shared" si="14"/>
        <v>0</v>
      </c>
      <c r="Q54" s="241">
        <f t="shared" si="14"/>
        <v>0</v>
      </c>
      <c r="R54" s="241">
        <f t="shared" si="14"/>
        <v>0</v>
      </c>
      <c r="S54" s="241">
        <f t="shared" si="14"/>
        <v>0</v>
      </c>
    </row>
    <row r="55" spans="2:19" ht="16.5" customHeight="1" x14ac:dyDescent="0.2">
      <c r="B55" s="438"/>
      <c r="C55" s="321"/>
      <c r="D55" s="417"/>
      <c r="E55" s="250" t="s">
        <v>60</v>
      </c>
      <c r="F55" s="250" t="s">
        <v>61</v>
      </c>
      <c r="G55" s="241">
        <f t="shared" si="13"/>
        <v>0</v>
      </c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</row>
    <row r="56" spans="2:19" ht="21" customHeight="1" x14ac:dyDescent="0.2">
      <c r="B56" s="438"/>
      <c r="C56" s="321"/>
      <c r="D56" s="417"/>
      <c r="E56" s="250" t="s">
        <v>62</v>
      </c>
      <c r="F56" s="250" t="s">
        <v>62</v>
      </c>
      <c r="G56" s="241">
        <f t="shared" si="13"/>
        <v>0</v>
      </c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</row>
    <row r="57" spans="2:19" ht="21" customHeight="1" x14ac:dyDescent="0.2">
      <c r="B57" s="438"/>
      <c r="C57" s="321"/>
      <c r="D57" s="417"/>
      <c r="E57" s="250" t="s">
        <v>63</v>
      </c>
      <c r="F57" s="250" t="s">
        <v>61</v>
      </c>
      <c r="G57" s="241">
        <f t="shared" si="13"/>
        <v>0</v>
      </c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</row>
    <row r="58" spans="2:19" ht="19.899999999999999" customHeight="1" x14ac:dyDescent="0.2">
      <c r="B58" s="438"/>
      <c r="C58" s="321"/>
      <c r="D58" s="417"/>
      <c r="E58" s="250" t="s">
        <v>64</v>
      </c>
      <c r="F58" s="250" t="s">
        <v>65</v>
      </c>
      <c r="G58" s="241">
        <f t="shared" si="13"/>
        <v>0</v>
      </c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</row>
    <row r="59" spans="2:19" ht="27.75" customHeight="1" x14ac:dyDescent="0.2">
      <c r="B59" s="438"/>
      <c r="C59" s="321"/>
      <c r="D59" s="417"/>
      <c r="E59" s="227" t="s">
        <v>64</v>
      </c>
      <c r="F59" s="227" t="s">
        <v>66</v>
      </c>
      <c r="G59" s="241">
        <f t="shared" si="13"/>
        <v>0</v>
      </c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</row>
    <row r="60" spans="2:19" ht="20.25" customHeight="1" x14ac:dyDescent="0.2">
      <c r="B60" s="438"/>
      <c r="C60" s="321"/>
      <c r="D60" s="417" t="s">
        <v>211</v>
      </c>
      <c r="E60" s="249" t="s">
        <v>58</v>
      </c>
      <c r="F60" s="249" t="s">
        <v>58</v>
      </c>
      <c r="G60" s="241">
        <f t="shared" si="13"/>
        <v>0</v>
      </c>
      <c r="H60" s="241">
        <f t="shared" ref="H60:S60" si="15">H61+H62+H63+H64+H65</f>
        <v>0</v>
      </c>
      <c r="I60" s="241">
        <f t="shared" si="15"/>
        <v>0</v>
      </c>
      <c r="J60" s="241">
        <f t="shared" si="15"/>
        <v>0</v>
      </c>
      <c r="K60" s="241">
        <f t="shared" si="15"/>
        <v>0</v>
      </c>
      <c r="L60" s="241">
        <f t="shared" si="15"/>
        <v>0</v>
      </c>
      <c r="M60" s="241">
        <f t="shared" si="15"/>
        <v>0</v>
      </c>
      <c r="N60" s="241">
        <f t="shared" si="15"/>
        <v>0</v>
      </c>
      <c r="O60" s="241">
        <f t="shared" si="15"/>
        <v>0</v>
      </c>
      <c r="P60" s="241">
        <f t="shared" si="15"/>
        <v>0</v>
      </c>
      <c r="Q60" s="241">
        <f t="shared" si="15"/>
        <v>0</v>
      </c>
      <c r="R60" s="241">
        <f t="shared" si="15"/>
        <v>0</v>
      </c>
      <c r="S60" s="241">
        <f t="shared" si="15"/>
        <v>0</v>
      </c>
    </row>
    <row r="61" spans="2:19" ht="22.5" customHeight="1" x14ac:dyDescent="0.2">
      <c r="B61" s="438"/>
      <c r="C61" s="321"/>
      <c r="D61" s="417"/>
      <c r="E61" s="250" t="s">
        <v>60</v>
      </c>
      <c r="F61" s="250" t="s">
        <v>61</v>
      </c>
      <c r="G61" s="241">
        <f t="shared" si="13"/>
        <v>0</v>
      </c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</row>
    <row r="62" spans="2:19" ht="21" customHeight="1" x14ac:dyDescent="0.2">
      <c r="B62" s="438"/>
      <c r="C62" s="321"/>
      <c r="D62" s="417"/>
      <c r="E62" s="250" t="s">
        <v>62</v>
      </c>
      <c r="F62" s="250" t="s">
        <v>62</v>
      </c>
      <c r="G62" s="241">
        <f t="shared" si="13"/>
        <v>0</v>
      </c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</row>
    <row r="63" spans="2:19" ht="31.5" customHeight="1" x14ac:dyDescent="0.2">
      <c r="B63" s="438"/>
      <c r="C63" s="321"/>
      <c r="D63" s="417"/>
      <c r="E63" s="250" t="s">
        <v>63</v>
      </c>
      <c r="F63" s="250" t="s">
        <v>61</v>
      </c>
      <c r="G63" s="241">
        <f t="shared" si="13"/>
        <v>0</v>
      </c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</row>
    <row r="64" spans="2:19" ht="21" customHeight="1" x14ac:dyDescent="0.2">
      <c r="B64" s="438"/>
      <c r="C64" s="321"/>
      <c r="D64" s="417"/>
      <c r="E64" s="250" t="s">
        <v>64</v>
      </c>
      <c r="F64" s="250" t="s">
        <v>65</v>
      </c>
      <c r="G64" s="241">
        <f t="shared" si="13"/>
        <v>0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</row>
    <row r="65" spans="2:19" ht="19.899999999999999" customHeight="1" x14ac:dyDescent="0.2">
      <c r="B65" s="438"/>
      <c r="C65" s="321"/>
      <c r="D65" s="417"/>
      <c r="E65" s="227" t="s">
        <v>64</v>
      </c>
      <c r="F65" s="227" t="s">
        <v>66</v>
      </c>
      <c r="G65" s="241">
        <f t="shared" si="13"/>
        <v>0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</row>
    <row r="66" spans="2:19" ht="21" customHeight="1" x14ac:dyDescent="0.2">
      <c r="B66" s="438"/>
      <c r="C66" s="321"/>
      <c r="D66" s="417" t="s">
        <v>214</v>
      </c>
      <c r="E66" s="249" t="s">
        <v>58</v>
      </c>
      <c r="F66" s="249" t="s">
        <v>58</v>
      </c>
      <c r="G66" s="241">
        <f t="shared" si="13"/>
        <v>0</v>
      </c>
      <c r="H66" s="241">
        <f t="shared" ref="H66:S66" si="16">H67+H68+H69+H70+H71</f>
        <v>0</v>
      </c>
      <c r="I66" s="241">
        <f t="shared" si="16"/>
        <v>0</v>
      </c>
      <c r="J66" s="241">
        <f t="shared" si="16"/>
        <v>0</v>
      </c>
      <c r="K66" s="241">
        <f t="shared" si="16"/>
        <v>0</v>
      </c>
      <c r="L66" s="241">
        <f t="shared" si="16"/>
        <v>0</v>
      </c>
      <c r="M66" s="241">
        <f t="shared" si="16"/>
        <v>0</v>
      </c>
      <c r="N66" s="241">
        <f t="shared" si="16"/>
        <v>0</v>
      </c>
      <c r="O66" s="241">
        <f t="shared" si="16"/>
        <v>0</v>
      </c>
      <c r="P66" s="241">
        <f t="shared" si="16"/>
        <v>0</v>
      </c>
      <c r="Q66" s="241">
        <f t="shared" si="16"/>
        <v>0</v>
      </c>
      <c r="R66" s="241">
        <f t="shared" si="16"/>
        <v>0</v>
      </c>
      <c r="S66" s="241">
        <f t="shared" si="16"/>
        <v>0</v>
      </c>
    </row>
    <row r="67" spans="2:19" ht="21" customHeight="1" x14ac:dyDescent="0.2">
      <c r="B67" s="438"/>
      <c r="C67" s="321"/>
      <c r="D67" s="417"/>
      <c r="E67" s="250" t="s">
        <v>60</v>
      </c>
      <c r="F67" s="250" t="s">
        <v>61</v>
      </c>
      <c r="G67" s="241">
        <f t="shared" si="13"/>
        <v>0</v>
      </c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</row>
    <row r="68" spans="2:19" ht="21" customHeight="1" x14ac:dyDescent="0.2">
      <c r="B68" s="438"/>
      <c r="C68" s="321"/>
      <c r="D68" s="417"/>
      <c r="E68" s="250" t="s">
        <v>62</v>
      </c>
      <c r="F68" s="250" t="s">
        <v>62</v>
      </c>
      <c r="G68" s="241">
        <f t="shared" si="13"/>
        <v>0</v>
      </c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</row>
    <row r="69" spans="2:19" ht="21" customHeight="1" x14ac:dyDescent="0.2">
      <c r="B69" s="438"/>
      <c r="C69" s="321"/>
      <c r="D69" s="417"/>
      <c r="E69" s="250" t="s">
        <v>63</v>
      </c>
      <c r="F69" s="250" t="s">
        <v>61</v>
      </c>
      <c r="G69" s="241">
        <f t="shared" si="13"/>
        <v>0</v>
      </c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</row>
    <row r="70" spans="2:19" ht="21" customHeight="1" x14ac:dyDescent="0.2">
      <c r="B70" s="438"/>
      <c r="C70" s="321"/>
      <c r="D70" s="417"/>
      <c r="E70" s="250" t="s">
        <v>64</v>
      </c>
      <c r="F70" s="250" t="s">
        <v>65</v>
      </c>
      <c r="G70" s="241">
        <f t="shared" si="13"/>
        <v>0</v>
      </c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</row>
    <row r="71" spans="2:19" ht="21" customHeight="1" x14ac:dyDescent="0.2">
      <c r="B71" s="438"/>
      <c r="C71" s="321"/>
      <c r="D71" s="417"/>
      <c r="E71" s="227" t="s">
        <v>64</v>
      </c>
      <c r="F71" s="227" t="s">
        <v>66</v>
      </c>
      <c r="G71" s="241">
        <f t="shared" si="13"/>
        <v>0</v>
      </c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</row>
    <row r="72" spans="2:19" ht="21" customHeight="1" x14ac:dyDescent="0.2">
      <c r="B72" s="438" t="s">
        <v>77</v>
      </c>
      <c r="C72" s="321" t="s">
        <v>215</v>
      </c>
      <c r="D72" s="417" t="s">
        <v>211</v>
      </c>
      <c r="E72" s="249" t="s">
        <v>58</v>
      </c>
      <c r="F72" s="249" t="s">
        <v>58</v>
      </c>
      <c r="G72" s="241">
        <f t="shared" si="13"/>
        <v>0</v>
      </c>
      <c r="H72" s="241">
        <f t="shared" ref="H72:S72" si="17">H73+H74+H75+H76+H77</f>
        <v>0</v>
      </c>
      <c r="I72" s="241">
        <f t="shared" si="17"/>
        <v>0</v>
      </c>
      <c r="J72" s="241">
        <f t="shared" si="17"/>
        <v>0</v>
      </c>
      <c r="K72" s="241">
        <f t="shared" si="17"/>
        <v>0</v>
      </c>
      <c r="L72" s="241">
        <f t="shared" si="17"/>
        <v>0</v>
      </c>
      <c r="M72" s="241">
        <f t="shared" si="17"/>
        <v>0</v>
      </c>
      <c r="N72" s="241">
        <f t="shared" si="17"/>
        <v>0</v>
      </c>
      <c r="O72" s="241">
        <f t="shared" si="17"/>
        <v>0</v>
      </c>
      <c r="P72" s="241">
        <f t="shared" si="17"/>
        <v>0</v>
      </c>
      <c r="Q72" s="241">
        <f t="shared" si="17"/>
        <v>0</v>
      </c>
      <c r="R72" s="241">
        <f t="shared" si="17"/>
        <v>0</v>
      </c>
      <c r="S72" s="241">
        <f t="shared" si="17"/>
        <v>0</v>
      </c>
    </row>
    <row r="73" spans="2:19" ht="21" customHeight="1" x14ac:dyDescent="0.2">
      <c r="B73" s="438"/>
      <c r="C73" s="321"/>
      <c r="D73" s="417"/>
      <c r="E73" s="250" t="s">
        <v>60</v>
      </c>
      <c r="F73" s="250" t="s">
        <v>61</v>
      </c>
      <c r="G73" s="241">
        <f t="shared" si="13"/>
        <v>0</v>
      </c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</row>
    <row r="74" spans="2:19" ht="19.899999999999999" customHeight="1" x14ac:dyDescent="0.2">
      <c r="B74" s="438"/>
      <c r="C74" s="321"/>
      <c r="D74" s="417"/>
      <c r="E74" s="250" t="s">
        <v>62</v>
      </c>
      <c r="F74" s="250" t="s">
        <v>62</v>
      </c>
      <c r="G74" s="241">
        <f t="shared" si="13"/>
        <v>0</v>
      </c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</row>
    <row r="75" spans="2:19" ht="24.75" customHeight="1" x14ac:dyDescent="0.2">
      <c r="B75" s="438"/>
      <c r="C75" s="321"/>
      <c r="D75" s="417"/>
      <c r="E75" s="250" t="s">
        <v>63</v>
      </c>
      <c r="F75" s="250" t="s">
        <v>61</v>
      </c>
      <c r="G75" s="241">
        <f t="shared" si="13"/>
        <v>0</v>
      </c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</row>
    <row r="76" spans="2:19" ht="27.6" customHeight="1" x14ac:dyDescent="0.2">
      <c r="B76" s="438"/>
      <c r="C76" s="321"/>
      <c r="D76" s="417"/>
      <c r="E76" s="250" t="s">
        <v>64</v>
      </c>
      <c r="F76" s="250" t="s">
        <v>65</v>
      </c>
      <c r="G76" s="241">
        <f t="shared" si="13"/>
        <v>0</v>
      </c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</row>
    <row r="77" spans="2:19" ht="27.6" customHeight="1" x14ac:dyDescent="0.2">
      <c r="B77" s="438"/>
      <c r="C77" s="321"/>
      <c r="D77" s="417"/>
      <c r="E77" s="227" t="s">
        <v>64</v>
      </c>
      <c r="F77" s="227" t="s">
        <v>66</v>
      </c>
      <c r="G77" s="241">
        <f t="shared" si="13"/>
        <v>0</v>
      </c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</row>
    <row r="78" spans="2:19" ht="24" customHeight="1" x14ac:dyDescent="0.2">
      <c r="B78" s="438" t="s">
        <v>78</v>
      </c>
      <c r="C78" s="321" t="s">
        <v>216</v>
      </c>
      <c r="D78" s="417" t="s">
        <v>211</v>
      </c>
      <c r="E78" s="249" t="s">
        <v>58</v>
      </c>
      <c r="F78" s="249" t="s">
        <v>58</v>
      </c>
      <c r="G78" s="241">
        <f t="shared" si="13"/>
        <v>0</v>
      </c>
      <c r="H78" s="241">
        <f t="shared" ref="H78:S78" si="18">H79+H80+H81+H82+H83</f>
        <v>0</v>
      </c>
      <c r="I78" s="241">
        <f t="shared" si="18"/>
        <v>0</v>
      </c>
      <c r="J78" s="241">
        <f t="shared" si="18"/>
        <v>0</v>
      </c>
      <c r="K78" s="241">
        <f t="shared" si="18"/>
        <v>0</v>
      </c>
      <c r="L78" s="241">
        <f t="shared" si="18"/>
        <v>0</v>
      </c>
      <c r="M78" s="241">
        <f t="shared" si="18"/>
        <v>0</v>
      </c>
      <c r="N78" s="241">
        <f t="shared" si="18"/>
        <v>0</v>
      </c>
      <c r="O78" s="241">
        <f t="shared" si="18"/>
        <v>0</v>
      </c>
      <c r="P78" s="241">
        <f t="shared" si="18"/>
        <v>0</v>
      </c>
      <c r="Q78" s="241">
        <f t="shared" si="18"/>
        <v>0</v>
      </c>
      <c r="R78" s="241">
        <f t="shared" si="18"/>
        <v>0</v>
      </c>
      <c r="S78" s="241">
        <f t="shared" si="18"/>
        <v>0</v>
      </c>
    </row>
    <row r="79" spans="2:19" ht="17.45" customHeight="1" x14ac:dyDescent="0.2">
      <c r="B79" s="438"/>
      <c r="C79" s="321"/>
      <c r="D79" s="417"/>
      <c r="E79" s="250" t="s">
        <v>60</v>
      </c>
      <c r="F79" s="250" t="s">
        <v>61</v>
      </c>
      <c r="G79" s="241">
        <f t="shared" si="13"/>
        <v>0</v>
      </c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</row>
    <row r="80" spans="2:19" ht="18.75" customHeight="1" x14ac:dyDescent="0.2">
      <c r="B80" s="438"/>
      <c r="C80" s="321"/>
      <c r="D80" s="417"/>
      <c r="E80" s="250" t="s">
        <v>62</v>
      </c>
      <c r="F80" s="250" t="s">
        <v>62</v>
      </c>
      <c r="G80" s="241">
        <f t="shared" si="13"/>
        <v>0</v>
      </c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</row>
    <row r="81" spans="2:19" ht="21" customHeight="1" x14ac:dyDescent="0.2">
      <c r="B81" s="438"/>
      <c r="C81" s="321"/>
      <c r="D81" s="417"/>
      <c r="E81" s="250" t="s">
        <v>63</v>
      </c>
      <c r="F81" s="250" t="s">
        <v>61</v>
      </c>
      <c r="G81" s="241">
        <f t="shared" si="13"/>
        <v>0</v>
      </c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</row>
    <row r="82" spans="2:19" ht="21" customHeight="1" x14ac:dyDescent="0.2">
      <c r="B82" s="438"/>
      <c r="C82" s="321"/>
      <c r="D82" s="417"/>
      <c r="E82" s="250" t="s">
        <v>64</v>
      </c>
      <c r="F82" s="250" t="s">
        <v>65</v>
      </c>
      <c r="G82" s="241">
        <f t="shared" si="13"/>
        <v>0</v>
      </c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</row>
    <row r="83" spans="2:19" ht="21" customHeight="1" x14ac:dyDescent="0.2">
      <c r="B83" s="438"/>
      <c r="C83" s="321"/>
      <c r="D83" s="417"/>
      <c r="E83" s="227" t="s">
        <v>64</v>
      </c>
      <c r="F83" s="227" t="s">
        <v>66</v>
      </c>
      <c r="G83" s="241">
        <f t="shared" si="13"/>
        <v>0</v>
      </c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</row>
    <row r="84" spans="2:19" ht="21" customHeight="1" x14ac:dyDescent="0.2">
      <c r="B84" s="246" t="s">
        <v>79</v>
      </c>
      <c r="C84" s="68" t="s">
        <v>217</v>
      </c>
      <c r="D84" s="227" t="s">
        <v>58</v>
      </c>
      <c r="E84" s="227" t="s">
        <v>58</v>
      </c>
      <c r="F84" s="227" t="s">
        <v>58</v>
      </c>
      <c r="G84" s="241">
        <f>H83+I83+J83+K83+L83+M83+N83+O83+P83+Q83+R83+S83</f>
        <v>0</v>
      </c>
      <c r="H84" s="254">
        <f t="shared" ref="H84:S84" si="19">H86+H92</f>
        <v>0</v>
      </c>
      <c r="I84" s="254">
        <f t="shared" si="19"/>
        <v>0</v>
      </c>
      <c r="J84" s="254">
        <f t="shared" si="19"/>
        <v>0</v>
      </c>
      <c r="K84" s="254">
        <f t="shared" si="19"/>
        <v>0</v>
      </c>
      <c r="L84" s="254">
        <f t="shared" si="19"/>
        <v>0</v>
      </c>
      <c r="M84" s="254">
        <f t="shared" si="19"/>
        <v>0</v>
      </c>
      <c r="N84" s="254">
        <f t="shared" si="19"/>
        <v>0</v>
      </c>
      <c r="O84" s="254">
        <f t="shared" si="19"/>
        <v>0</v>
      </c>
      <c r="P84" s="254">
        <f t="shared" si="19"/>
        <v>0</v>
      </c>
      <c r="Q84" s="254">
        <f t="shared" si="19"/>
        <v>0</v>
      </c>
      <c r="R84" s="254">
        <f t="shared" si="19"/>
        <v>0</v>
      </c>
      <c r="S84" s="254">
        <f t="shared" si="19"/>
        <v>0</v>
      </c>
    </row>
    <row r="85" spans="2:19" ht="11.25" customHeight="1" x14ac:dyDescent="0.2">
      <c r="B85" s="248" t="s">
        <v>19</v>
      </c>
      <c r="C85" s="68" t="s">
        <v>58</v>
      </c>
      <c r="D85" s="227" t="s">
        <v>58</v>
      </c>
      <c r="E85" s="227" t="s">
        <v>58</v>
      </c>
      <c r="F85" s="227" t="s">
        <v>58</v>
      </c>
      <c r="G85" s="245" t="s">
        <v>58</v>
      </c>
      <c r="H85" s="227" t="s">
        <v>58</v>
      </c>
      <c r="I85" s="227" t="s">
        <v>58</v>
      </c>
      <c r="J85" s="227" t="s">
        <v>58</v>
      </c>
      <c r="K85" s="68" t="s">
        <v>58</v>
      </c>
      <c r="L85" s="227" t="s">
        <v>58</v>
      </c>
      <c r="M85" s="227" t="s">
        <v>58</v>
      </c>
      <c r="N85" s="227" t="s">
        <v>58</v>
      </c>
      <c r="O85" s="68" t="s">
        <v>58</v>
      </c>
      <c r="P85" s="227" t="s">
        <v>58</v>
      </c>
      <c r="Q85" s="227" t="s">
        <v>58</v>
      </c>
      <c r="R85" s="227" t="s">
        <v>58</v>
      </c>
      <c r="S85" s="227" t="s">
        <v>58</v>
      </c>
    </row>
    <row r="86" spans="2:19" ht="27.75" customHeight="1" x14ac:dyDescent="0.2">
      <c r="B86" s="438" t="s">
        <v>80</v>
      </c>
      <c r="C86" s="321" t="s">
        <v>217</v>
      </c>
      <c r="D86" s="417" t="s">
        <v>224</v>
      </c>
      <c r="E86" s="249" t="s">
        <v>58</v>
      </c>
      <c r="F86" s="249" t="s">
        <v>58</v>
      </c>
      <c r="G86" s="241">
        <f t="shared" ref="G86:G97" si="20">H86+I86+J86+K86+L86+M86+N86+O86+P86+Q86+R86+S86</f>
        <v>0</v>
      </c>
      <c r="H86" s="241">
        <f t="shared" ref="H86:S86" si="21">H87+H88+H89+H90+H91</f>
        <v>0</v>
      </c>
      <c r="I86" s="241">
        <f t="shared" si="21"/>
        <v>0</v>
      </c>
      <c r="J86" s="241">
        <f t="shared" si="21"/>
        <v>0</v>
      </c>
      <c r="K86" s="241">
        <f t="shared" si="21"/>
        <v>0</v>
      </c>
      <c r="L86" s="241">
        <f t="shared" si="21"/>
        <v>0</v>
      </c>
      <c r="M86" s="241">
        <f t="shared" si="21"/>
        <v>0</v>
      </c>
      <c r="N86" s="241">
        <f t="shared" si="21"/>
        <v>0</v>
      </c>
      <c r="O86" s="241">
        <f t="shared" si="21"/>
        <v>0</v>
      </c>
      <c r="P86" s="241">
        <f t="shared" si="21"/>
        <v>0</v>
      </c>
      <c r="Q86" s="241">
        <f t="shared" si="21"/>
        <v>0</v>
      </c>
      <c r="R86" s="241">
        <f t="shared" si="21"/>
        <v>0</v>
      </c>
      <c r="S86" s="241">
        <f t="shared" si="21"/>
        <v>0</v>
      </c>
    </row>
    <row r="87" spans="2:19" ht="33.6" customHeight="1" x14ac:dyDescent="0.2">
      <c r="B87" s="438"/>
      <c r="C87" s="321"/>
      <c r="D87" s="417"/>
      <c r="E87" s="250" t="s">
        <v>60</v>
      </c>
      <c r="F87" s="250" t="s">
        <v>61</v>
      </c>
      <c r="G87" s="241">
        <f t="shared" si="20"/>
        <v>0</v>
      </c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</row>
    <row r="88" spans="2:19" ht="19.899999999999999" customHeight="1" x14ac:dyDescent="0.2">
      <c r="B88" s="438"/>
      <c r="C88" s="321"/>
      <c r="D88" s="417"/>
      <c r="E88" s="250" t="s">
        <v>62</v>
      </c>
      <c r="F88" s="250" t="s">
        <v>62</v>
      </c>
      <c r="G88" s="241">
        <f t="shared" si="20"/>
        <v>0</v>
      </c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</row>
    <row r="89" spans="2:19" ht="19.5" customHeight="1" x14ac:dyDescent="0.2">
      <c r="B89" s="438"/>
      <c r="C89" s="321"/>
      <c r="D89" s="417"/>
      <c r="E89" s="250" t="s">
        <v>63</v>
      </c>
      <c r="F89" s="250" t="s">
        <v>61</v>
      </c>
      <c r="G89" s="241">
        <f t="shared" si="20"/>
        <v>0</v>
      </c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</row>
    <row r="90" spans="2:19" ht="18.75" customHeight="1" x14ac:dyDescent="0.2">
      <c r="B90" s="438"/>
      <c r="C90" s="321"/>
      <c r="D90" s="417"/>
      <c r="E90" s="250" t="s">
        <v>64</v>
      </c>
      <c r="F90" s="250" t="s">
        <v>65</v>
      </c>
      <c r="G90" s="241">
        <f t="shared" si="20"/>
        <v>0</v>
      </c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</row>
    <row r="91" spans="2:19" ht="18.75" customHeight="1" x14ac:dyDescent="0.2">
      <c r="B91" s="438"/>
      <c r="C91" s="321"/>
      <c r="D91" s="417"/>
      <c r="E91" s="227" t="s">
        <v>64</v>
      </c>
      <c r="F91" s="227" t="s">
        <v>66</v>
      </c>
      <c r="G91" s="241">
        <f t="shared" si="20"/>
        <v>0</v>
      </c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</row>
    <row r="92" spans="2:19" ht="12.75" customHeight="1" x14ac:dyDescent="0.2">
      <c r="B92" s="438"/>
      <c r="C92" s="321"/>
      <c r="D92" s="417" t="s">
        <v>211</v>
      </c>
      <c r="E92" s="249" t="s">
        <v>58</v>
      </c>
      <c r="F92" s="249" t="s">
        <v>58</v>
      </c>
      <c r="G92" s="241">
        <f t="shared" si="20"/>
        <v>0</v>
      </c>
      <c r="H92" s="241">
        <f t="shared" ref="H92:S92" si="22">H93+H94+H95+H96+H97</f>
        <v>0</v>
      </c>
      <c r="I92" s="241">
        <f t="shared" si="22"/>
        <v>0</v>
      </c>
      <c r="J92" s="241">
        <f t="shared" si="22"/>
        <v>0</v>
      </c>
      <c r="K92" s="241">
        <f t="shared" si="22"/>
        <v>0</v>
      </c>
      <c r="L92" s="241">
        <f t="shared" si="22"/>
        <v>0</v>
      </c>
      <c r="M92" s="241">
        <f t="shared" si="22"/>
        <v>0</v>
      </c>
      <c r="N92" s="241">
        <f t="shared" si="22"/>
        <v>0</v>
      </c>
      <c r="O92" s="241">
        <f t="shared" si="22"/>
        <v>0</v>
      </c>
      <c r="P92" s="241">
        <f t="shared" si="22"/>
        <v>0</v>
      </c>
      <c r="Q92" s="241">
        <f t="shared" si="22"/>
        <v>0</v>
      </c>
      <c r="R92" s="241">
        <f t="shared" si="22"/>
        <v>0</v>
      </c>
      <c r="S92" s="241">
        <f t="shared" si="22"/>
        <v>0</v>
      </c>
    </row>
    <row r="93" spans="2:19" x14ac:dyDescent="0.2">
      <c r="B93" s="438"/>
      <c r="C93" s="321"/>
      <c r="D93" s="417"/>
      <c r="E93" s="250" t="s">
        <v>60</v>
      </c>
      <c r="F93" s="250" t="s">
        <v>61</v>
      </c>
      <c r="G93" s="241">
        <f t="shared" si="20"/>
        <v>0</v>
      </c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</row>
    <row r="94" spans="2:19" x14ac:dyDescent="0.2">
      <c r="B94" s="438"/>
      <c r="C94" s="321"/>
      <c r="D94" s="417"/>
      <c r="E94" s="250" t="s">
        <v>62</v>
      </c>
      <c r="F94" s="250" t="s">
        <v>62</v>
      </c>
      <c r="G94" s="241">
        <f t="shared" si="20"/>
        <v>0</v>
      </c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</row>
    <row r="95" spans="2:19" x14ac:dyDescent="0.2">
      <c r="B95" s="438"/>
      <c r="C95" s="321"/>
      <c r="D95" s="417"/>
      <c r="E95" s="250" t="s">
        <v>63</v>
      </c>
      <c r="F95" s="250" t="s">
        <v>61</v>
      </c>
      <c r="G95" s="241">
        <f t="shared" si="20"/>
        <v>0</v>
      </c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</row>
    <row r="96" spans="2:19" x14ac:dyDescent="0.2">
      <c r="B96" s="438"/>
      <c r="C96" s="321"/>
      <c r="D96" s="417"/>
      <c r="E96" s="250" t="s">
        <v>64</v>
      </c>
      <c r="F96" s="250" t="s">
        <v>65</v>
      </c>
      <c r="G96" s="241">
        <f t="shared" si="20"/>
        <v>0</v>
      </c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</row>
    <row r="97" spans="2:19" x14ac:dyDescent="0.2">
      <c r="B97" s="438"/>
      <c r="C97" s="321"/>
      <c r="D97" s="417"/>
      <c r="E97" s="227" t="s">
        <v>64</v>
      </c>
      <c r="F97" s="227" t="s">
        <v>66</v>
      </c>
      <c r="G97" s="241">
        <f t="shared" si="20"/>
        <v>0</v>
      </c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</row>
    <row r="98" spans="2:19" x14ac:dyDescent="0.2">
      <c r="B98" s="248" t="s">
        <v>74</v>
      </c>
      <c r="C98" s="68" t="s">
        <v>58</v>
      </c>
      <c r="D98" s="227" t="s">
        <v>58</v>
      </c>
      <c r="E98" s="227" t="s">
        <v>58</v>
      </c>
      <c r="F98" s="227" t="s">
        <v>58</v>
      </c>
      <c r="G98" s="245" t="s">
        <v>58</v>
      </c>
      <c r="H98" s="227" t="s">
        <v>58</v>
      </c>
      <c r="I98" s="227" t="s">
        <v>58</v>
      </c>
      <c r="J98" s="227" t="s">
        <v>58</v>
      </c>
      <c r="K98" s="68" t="s">
        <v>58</v>
      </c>
      <c r="L98" s="227" t="s">
        <v>58</v>
      </c>
      <c r="M98" s="227" t="s">
        <v>58</v>
      </c>
      <c r="N98" s="227" t="s">
        <v>58</v>
      </c>
      <c r="O98" s="68" t="s">
        <v>58</v>
      </c>
      <c r="P98" s="227" t="s">
        <v>58</v>
      </c>
      <c r="Q98" s="227" t="s">
        <v>58</v>
      </c>
      <c r="R98" s="227" t="s">
        <v>58</v>
      </c>
      <c r="S98" s="227" t="s">
        <v>58</v>
      </c>
    </row>
    <row r="99" spans="2:19" ht="12.75" customHeight="1" x14ac:dyDescent="0.2">
      <c r="B99" s="248" t="s">
        <v>81</v>
      </c>
      <c r="C99" s="321" t="s">
        <v>217</v>
      </c>
      <c r="D99" s="417" t="s">
        <v>211</v>
      </c>
      <c r="E99" s="227" t="s">
        <v>58</v>
      </c>
      <c r="F99" s="227" t="s">
        <v>58</v>
      </c>
      <c r="G99" s="241">
        <f>H99+I99+J99+K99+L99+M99+N99+O99+P99+Q99+R99+S99</f>
        <v>0</v>
      </c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</row>
    <row r="100" spans="2:19" ht="15" x14ac:dyDescent="0.2">
      <c r="B100" s="235" t="s">
        <v>221</v>
      </c>
      <c r="C100" s="321"/>
      <c r="D100" s="417"/>
      <c r="E100" s="227" t="s">
        <v>58</v>
      </c>
      <c r="F100" s="227" t="s">
        <v>58</v>
      </c>
      <c r="G100" s="241">
        <f>H100+I100+J100+K100+L100+M100+N100+O100+P100+Q100+R100+S100</f>
        <v>0</v>
      </c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</row>
    <row r="101" spans="2:19" ht="15" x14ac:dyDescent="0.2">
      <c r="B101" s="235" t="s">
        <v>222</v>
      </c>
      <c r="C101" s="321"/>
      <c r="D101" s="417"/>
      <c r="E101" s="227" t="s">
        <v>58</v>
      </c>
      <c r="F101" s="227" t="s">
        <v>58</v>
      </c>
      <c r="G101" s="241">
        <f>H101+I101+J101+K101+L101+M101+N101+O101+P101+Q101+R101+S101</f>
        <v>0</v>
      </c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</row>
    <row r="102" spans="2:19" x14ac:dyDescent="0.2">
      <c r="B102" s="246" t="s">
        <v>82</v>
      </c>
      <c r="C102" s="64">
        <v>226</v>
      </c>
      <c r="D102" s="230" t="s">
        <v>58</v>
      </c>
      <c r="E102" s="230" t="s">
        <v>58</v>
      </c>
      <c r="F102" s="230" t="s">
        <v>58</v>
      </c>
      <c r="G102" s="241">
        <f>H102+I102+J102+K102+L102+M102+N102+O102+P102+Q102+R102+S102</f>
        <v>0</v>
      </c>
      <c r="H102" s="253">
        <f t="shared" ref="H102:S102" si="23">H104+H112</f>
        <v>0</v>
      </c>
      <c r="I102" s="253">
        <f t="shared" si="23"/>
        <v>0</v>
      </c>
      <c r="J102" s="253">
        <f t="shared" si="23"/>
        <v>0</v>
      </c>
      <c r="K102" s="253">
        <f t="shared" si="23"/>
        <v>0</v>
      </c>
      <c r="L102" s="253">
        <f t="shared" si="23"/>
        <v>0</v>
      </c>
      <c r="M102" s="253">
        <f t="shared" si="23"/>
        <v>0</v>
      </c>
      <c r="N102" s="253">
        <f t="shared" si="23"/>
        <v>0</v>
      </c>
      <c r="O102" s="253">
        <f t="shared" si="23"/>
        <v>0</v>
      </c>
      <c r="P102" s="253">
        <f t="shared" si="23"/>
        <v>0</v>
      </c>
      <c r="Q102" s="253">
        <f t="shared" si="23"/>
        <v>0</v>
      </c>
      <c r="R102" s="253">
        <f t="shared" si="23"/>
        <v>0</v>
      </c>
      <c r="S102" s="253">
        <f t="shared" si="23"/>
        <v>0</v>
      </c>
    </row>
    <row r="103" spans="2:19" x14ac:dyDescent="0.2">
      <c r="B103" s="248" t="s">
        <v>19</v>
      </c>
      <c r="C103" s="68" t="s">
        <v>58</v>
      </c>
      <c r="D103" s="227" t="s">
        <v>58</v>
      </c>
      <c r="E103" s="227" t="s">
        <v>58</v>
      </c>
      <c r="F103" s="227" t="s">
        <v>58</v>
      </c>
      <c r="G103" s="245" t="s">
        <v>58</v>
      </c>
      <c r="H103" s="227" t="s">
        <v>58</v>
      </c>
      <c r="I103" s="227" t="s">
        <v>58</v>
      </c>
      <c r="J103" s="227" t="s">
        <v>58</v>
      </c>
      <c r="K103" s="68" t="s">
        <v>58</v>
      </c>
      <c r="L103" s="227" t="s">
        <v>58</v>
      </c>
      <c r="M103" s="227" t="s">
        <v>58</v>
      </c>
      <c r="N103" s="227" t="s">
        <v>58</v>
      </c>
      <c r="O103" s="68" t="s">
        <v>58</v>
      </c>
      <c r="P103" s="227" t="s">
        <v>58</v>
      </c>
      <c r="Q103" s="227" t="s">
        <v>58</v>
      </c>
      <c r="R103" s="227" t="s">
        <v>58</v>
      </c>
      <c r="S103" s="227" t="s">
        <v>58</v>
      </c>
    </row>
    <row r="104" spans="2:19" ht="12.75" customHeight="1" x14ac:dyDescent="0.2">
      <c r="B104" s="438" t="s">
        <v>82</v>
      </c>
      <c r="C104" s="320">
        <v>226</v>
      </c>
      <c r="D104" s="419">
        <v>243</v>
      </c>
      <c r="E104" s="249" t="s">
        <v>58</v>
      </c>
      <c r="F104" s="249" t="s">
        <v>58</v>
      </c>
      <c r="G104" s="241">
        <f t="shared" ref="G104:G109" si="24">H104+I104+J104+K104+L104+M104+N104+O104+P104+Q104+R104+S104</f>
        <v>0</v>
      </c>
      <c r="H104" s="241">
        <f t="shared" ref="H104:S104" si="25">H105+H106+H107+H108+H109</f>
        <v>0</v>
      </c>
      <c r="I104" s="241">
        <f t="shared" si="25"/>
        <v>0</v>
      </c>
      <c r="J104" s="241">
        <f t="shared" si="25"/>
        <v>0</v>
      </c>
      <c r="K104" s="241">
        <f t="shared" si="25"/>
        <v>0</v>
      </c>
      <c r="L104" s="241">
        <f t="shared" si="25"/>
        <v>0</v>
      </c>
      <c r="M104" s="241">
        <f t="shared" si="25"/>
        <v>0</v>
      </c>
      <c r="N104" s="241">
        <f t="shared" si="25"/>
        <v>0</v>
      </c>
      <c r="O104" s="241">
        <f t="shared" si="25"/>
        <v>0</v>
      </c>
      <c r="P104" s="241">
        <f t="shared" si="25"/>
        <v>0</v>
      </c>
      <c r="Q104" s="241">
        <f t="shared" si="25"/>
        <v>0</v>
      </c>
      <c r="R104" s="241">
        <f t="shared" si="25"/>
        <v>0</v>
      </c>
      <c r="S104" s="241">
        <f t="shared" si="25"/>
        <v>0</v>
      </c>
    </row>
    <row r="105" spans="2:19" x14ac:dyDescent="0.2">
      <c r="B105" s="438"/>
      <c r="C105" s="320"/>
      <c r="D105" s="419"/>
      <c r="E105" s="250" t="s">
        <v>60</v>
      </c>
      <c r="F105" s="250" t="s">
        <v>61</v>
      </c>
      <c r="G105" s="241">
        <f t="shared" si="24"/>
        <v>0</v>
      </c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</row>
    <row r="106" spans="2:19" x14ac:dyDescent="0.2">
      <c r="B106" s="438"/>
      <c r="C106" s="320"/>
      <c r="D106" s="419"/>
      <c r="E106" s="250" t="s">
        <v>62</v>
      </c>
      <c r="F106" s="250" t="s">
        <v>62</v>
      </c>
      <c r="G106" s="241">
        <f t="shared" si="24"/>
        <v>0</v>
      </c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</row>
    <row r="107" spans="2:19" x14ac:dyDescent="0.2">
      <c r="B107" s="438"/>
      <c r="C107" s="320"/>
      <c r="D107" s="419"/>
      <c r="E107" s="250" t="s">
        <v>63</v>
      </c>
      <c r="F107" s="250" t="s">
        <v>61</v>
      </c>
      <c r="G107" s="241">
        <f t="shared" si="24"/>
        <v>0</v>
      </c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</row>
    <row r="108" spans="2:19" x14ac:dyDescent="0.2">
      <c r="B108" s="438"/>
      <c r="C108" s="320"/>
      <c r="D108" s="419"/>
      <c r="E108" s="250" t="s">
        <v>64</v>
      </c>
      <c r="F108" s="250" t="s">
        <v>65</v>
      </c>
      <c r="G108" s="241">
        <f t="shared" si="24"/>
        <v>0</v>
      </c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</row>
    <row r="109" spans="2:19" x14ac:dyDescent="0.2">
      <c r="B109" s="438"/>
      <c r="C109" s="320"/>
      <c r="D109" s="419"/>
      <c r="E109" s="227" t="s">
        <v>64</v>
      </c>
      <c r="F109" s="227" t="s">
        <v>66</v>
      </c>
      <c r="G109" s="241">
        <f t="shared" si="24"/>
        <v>0</v>
      </c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</row>
    <row r="110" spans="2:19" x14ac:dyDescent="0.2">
      <c r="B110" s="248" t="s">
        <v>74</v>
      </c>
      <c r="C110" s="68" t="s">
        <v>58</v>
      </c>
      <c r="D110" s="227" t="s">
        <v>58</v>
      </c>
      <c r="E110" s="227" t="s">
        <v>58</v>
      </c>
      <c r="F110" s="227" t="s">
        <v>58</v>
      </c>
      <c r="G110" s="245" t="s">
        <v>58</v>
      </c>
      <c r="H110" s="227" t="s">
        <v>58</v>
      </c>
      <c r="I110" s="227" t="s">
        <v>58</v>
      </c>
      <c r="J110" s="227" t="s">
        <v>58</v>
      </c>
      <c r="K110" s="68" t="s">
        <v>58</v>
      </c>
      <c r="L110" s="227" t="s">
        <v>58</v>
      </c>
      <c r="M110" s="227" t="s">
        <v>58</v>
      </c>
      <c r="N110" s="227" t="s">
        <v>58</v>
      </c>
      <c r="O110" s="68" t="s">
        <v>58</v>
      </c>
      <c r="P110" s="227" t="s">
        <v>58</v>
      </c>
      <c r="Q110" s="227" t="s">
        <v>58</v>
      </c>
      <c r="R110" s="227" t="s">
        <v>58</v>
      </c>
      <c r="S110" s="227" t="s">
        <v>58</v>
      </c>
    </row>
    <row r="111" spans="2:19" x14ac:dyDescent="0.2">
      <c r="B111" s="248" t="s">
        <v>83</v>
      </c>
      <c r="C111" s="223" t="s">
        <v>58</v>
      </c>
      <c r="D111" s="224" t="s">
        <v>58</v>
      </c>
      <c r="E111" s="224" t="s">
        <v>58</v>
      </c>
      <c r="F111" s="224" t="s">
        <v>58</v>
      </c>
      <c r="G111" s="241">
        <f t="shared" ref="G111:G118" si="26">H111+I111+J111+K111+L111+M111+N111+O111+P111+Q111+R111+S111</f>
        <v>0</v>
      </c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</row>
    <row r="112" spans="2:19" ht="12.75" customHeight="1" x14ac:dyDescent="0.2">
      <c r="B112" s="438" t="s">
        <v>82</v>
      </c>
      <c r="C112" s="320">
        <v>226</v>
      </c>
      <c r="D112" s="419">
        <v>244</v>
      </c>
      <c r="E112" s="249" t="s">
        <v>58</v>
      </c>
      <c r="F112" s="249" t="s">
        <v>58</v>
      </c>
      <c r="G112" s="241">
        <f t="shared" si="26"/>
        <v>0</v>
      </c>
      <c r="H112" s="241">
        <f t="shared" ref="H112:S112" si="27">H113+H114+H115+H116+H117</f>
        <v>0</v>
      </c>
      <c r="I112" s="241">
        <f t="shared" si="27"/>
        <v>0</v>
      </c>
      <c r="J112" s="241">
        <f t="shared" si="27"/>
        <v>0</v>
      </c>
      <c r="K112" s="241">
        <f t="shared" si="27"/>
        <v>0</v>
      </c>
      <c r="L112" s="241">
        <f t="shared" si="27"/>
        <v>0</v>
      </c>
      <c r="M112" s="241">
        <f t="shared" si="27"/>
        <v>0</v>
      </c>
      <c r="N112" s="241">
        <f t="shared" si="27"/>
        <v>0</v>
      </c>
      <c r="O112" s="241">
        <f t="shared" si="27"/>
        <v>0</v>
      </c>
      <c r="P112" s="241">
        <f t="shared" si="27"/>
        <v>0</v>
      </c>
      <c r="Q112" s="241">
        <f t="shared" si="27"/>
        <v>0</v>
      </c>
      <c r="R112" s="241">
        <f t="shared" si="27"/>
        <v>0</v>
      </c>
      <c r="S112" s="241">
        <f t="shared" si="27"/>
        <v>0</v>
      </c>
    </row>
    <row r="113" spans="2:19" x14ac:dyDescent="0.2">
      <c r="B113" s="438"/>
      <c r="C113" s="320"/>
      <c r="D113" s="419"/>
      <c r="E113" s="250" t="s">
        <v>60</v>
      </c>
      <c r="F113" s="250" t="s">
        <v>61</v>
      </c>
      <c r="G113" s="241">
        <f t="shared" si="26"/>
        <v>0</v>
      </c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</row>
    <row r="114" spans="2:19" x14ac:dyDescent="0.2">
      <c r="B114" s="438"/>
      <c r="C114" s="320"/>
      <c r="D114" s="419"/>
      <c r="E114" s="250" t="s">
        <v>62</v>
      </c>
      <c r="F114" s="250" t="s">
        <v>62</v>
      </c>
      <c r="G114" s="241">
        <f t="shared" si="26"/>
        <v>0</v>
      </c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</row>
    <row r="115" spans="2:19" x14ac:dyDescent="0.2">
      <c r="B115" s="438"/>
      <c r="C115" s="320"/>
      <c r="D115" s="419"/>
      <c r="E115" s="250" t="s">
        <v>63</v>
      </c>
      <c r="F115" s="250" t="s">
        <v>61</v>
      </c>
      <c r="G115" s="241">
        <f t="shared" si="26"/>
        <v>0</v>
      </c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</row>
    <row r="116" spans="2:19" x14ac:dyDescent="0.2">
      <c r="B116" s="438"/>
      <c r="C116" s="320"/>
      <c r="D116" s="419"/>
      <c r="E116" s="250" t="s">
        <v>64</v>
      </c>
      <c r="F116" s="250" t="s">
        <v>65</v>
      </c>
      <c r="G116" s="241">
        <f t="shared" si="26"/>
        <v>0</v>
      </c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</row>
    <row r="117" spans="2:19" x14ac:dyDescent="0.2">
      <c r="B117" s="438"/>
      <c r="C117" s="320"/>
      <c r="D117" s="419"/>
      <c r="E117" s="227" t="s">
        <v>64</v>
      </c>
      <c r="F117" s="227" t="s">
        <v>66</v>
      </c>
      <c r="G117" s="241">
        <f t="shared" si="26"/>
        <v>0</v>
      </c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</row>
    <row r="118" spans="2:19" ht="25.5" x14ac:dyDescent="0.2">
      <c r="B118" s="246" t="s">
        <v>84</v>
      </c>
      <c r="C118" s="64">
        <v>240</v>
      </c>
      <c r="D118" s="232" t="s">
        <v>58</v>
      </c>
      <c r="E118" s="232" t="s">
        <v>58</v>
      </c>
      <c r="F118" s="232" t="s">
        <v>58</v>
      </c>
      <c r="G118" s="241">
        <f t="shared" si="26"/>
        <v>0</v>
      </c>
      <c r="H118" s="247">
        <f t="shared" ref="H118:S118" si="28">H120</f>
        <v>0</v>
      </c>
      <c r="I118" s="247">
        <f t="shared" si="28"/>
        <v>0</v>
      </c>
      <c r="J118" s="247">
        <f t="shared" si="28"/>
        <v>0</v>
      </c>
      <c r="K118" s="247">
        <f t="shared" si="28"/>
        <v>0</v>
      </c>
      <c r="L118" s="247">
        <f t="shared" si="28"/>
        <v>0</v>
      </c>
      <c r="M118" s="247">
        <f t="shared" si="28"/>
        <v>0</v>
      </c>
      <c r="N118" s="247">
        <f t="shared" si="28"/>
        <v>0</v>
      </c>
      <c r="O118" s="247">
        <f t="shared" si="28"/>
        <v>0</v>
      </c>
      <c r="P118" s="247">
        <f t="shared" si="28"/>
        <v>0</v>
      </c>
      <c r="Q118" s="247">
        <f t="shared" si="28"/>
        <v>0</v>
      </c>
      <c r="R118" s="247">
        <f t="shared" si="28"/>
        <v>0</v>
      </c>
      <c r="S118" s="247">
        <f t="shared" si="28"/>
        <v>0</v>
      </c>
    </row>
    <row r="119" spans="2:19" x14ac:dyDescent="0.2">
      <c r="B119" s="248" t="s">
        <v>74</v>
      </c>
      <c r="C119" s="68" t="s">
        <v>58</v>
      </c>
      <c r="D119" s="227" t="s">
        <v>58</v>
      </c>
      <c r="E119" s="227" t="s">
        <v>58</v>
      </c>
      <c r="F119" s="227" t="s">
        <v>58</v>
      </c>
      <c r="G119" s="245" t="s">
        <v>58</v>
      </c>
      <c r="H119" s="227" t="s">
        <v>58</v>
      </c>
      <c r="I119" s="227" t="s">
        <v>58</v>
      </c>
      <c r="J119" s="227" t="s">
        <v>58</v>
      </c>
      <c r="K119" s="68" t="s">
        <v>58</v>
      </c>
      <c r="L119" s="227" t="s">
        <v>58</v>
      </c>
      <c r="M119" s="227" t="s">
        <v>58</v>
      </c>
      <c r="N119" s="227" t="s">
        <v>58</v>
      </c>
      <c r="O119" s="68" t="s">
        <v>58</v>
      </c>
      <c r="P119" s="227" t="s">
        <v>58</v>
      </c>
      <c r="Q119" s="227" t="s">
        <v>58</v>
      </c>
      <c r="R119" s="227" t="s">
        <v>58</v>
      </c>
      <c r="S119" s="227" t="s">
        <v>58</v>
      </c>
    </row>
    <row r="120" spans="2:19" ht="12.75" customHeight="1" x14ac:dyDescent="0.2">
      <c r="B120" s="438" t="s">
        <v>85</v>
      </c>
      <c r="C120" s="320">
        <v>241</v>
      </c>
      <c r="D120" s="419" t="s">
        <v>58</v>
      </c>
      <c r="E120" s="249" t="s">
        <v>58</v>
      </c>
      <c r="F120" s="249" t="s">
        <v>58</v>
      </c>
      <c r="G120" s="241">
        <f t="shared" ref="G120:G126" si="29">H120+I120+J120+K120+L120+M120+N120+O120+P120+Q120+R120+S120</f>
        <v>0</v>
      </c>
      <c r="H120" s="241">
        <f t="shared" ref="H120:S120" si="30">H121+H122+H123+H124+H125</f>
        <v>0</v>
      </c>
      <c r="I120" s="241">
        <f t="shared" si="30"/>
        <v>0</v>
      </c>
      <c r="J120" s="241">
        <f t="shared" si="30"/>
        <v>0</v>
      </c>
      <c r="K120" s="241">
        <f t="shared" si="30"/>
        <v>0</v>
      </c>
      <c r="L120" s="241">
        <f t="shared" si="30"/>
        <v>0</v>
      </c>
      <c r="M120" s="241">
        <f t="shared" si="30"/>
        <v>0</v>
      </c>
      <c r="N120" s="241">
        <f t="shared" si="30"/>
        <v>0</v>
      </c>
      <c r="O120" s="241">
        <f t="shared" si="30"/>
        <v>0</v>
      </c>
      <c r="P120" s="241">
        <f t="shared" si="30"/>
        <v>0</v>
      </c>
      <c r="Q120" s="241">
        <f t="shared" si="30"/>
        <v>0</v>
      </c>
      <c r="R120" s="241">
        <f t="shared" si="30"/>
        <v>0</v>
      </c>
      <c r="S120" s="241">
        <f t="shared" si="30"/>
        <v>0</v>
      </c>
    </row>
    <row r="121" spans="2:19" x14ac:dyDescent="0.2">
      <c r="B121" s="438"/>
      <c r="C121" s="320"/>
      <c r="D121" s="419"/>
      <c r="E121" s="250" t="s">
        <v>60</v>
      </c>
      <c r="F121" s="250" t="s">
        <v>61</v>
      </c>
      <c r="G121" s="241">
        <f t="shared" si="29"/>
        <v>0</v>
      </c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</row>
    <row r="122" spans="2:19" x14ac:dyDescent="0.2">
      <c r="B122" s="438"/>
      <c r="C122" s="320"/>
      <c r="D122" s="419"/>
      <c r="E122" s="250" t="s">
        <v>62</v>
      </c>
      <c r="F122" s="250" t="s">
        <v>62</v>
      </c>
      <c r="G122" s="241">
        <f t="shared" si="29"/>
        <v>0</v>
      </c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</row>
    <row r="123" spans="2:19" x14ac:dyDescent="0.2">
      <c r="B123" s="438"/>
      <c r="C123" s="320"/>
      <c r="D123" s="419"/>
      <c r="E123" s="250" t="s">
        <v>63</v>
      </c>
      <c r="F123" s="250" t="s">
        <v>61</v>
      </c>
      <c r="G123" s="241">
        <f t="shared" si="29"/>
        <v>0</v>
      </c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</row>
    <row r="124" spans="2:19" x14ac:dyDescent="0.2">
      <c r="B124" s="438"/>
      <c r="C124" s="320"/>
      <c r="D124" s="419"/>
      <c r="E124" s="250" t="s">
        <v>64</v>
      </c>
      <c r="F124" s="250" t="s">
        <v>65</v>
      </c>
      <c r="G124" s="241">
        <f t="shared" si="29"/>
        <v>0</v>
      </c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</row>
    <row r="125" spans="2:19" x14ac:dyDescent="0.2">
      <c r="B125" s="438"/>
      <c r="C125" s="320"/>
      <c r="D125" s="419"/>
      <c r="E125" s="227" t="s">
        <v>64</v>
      </c>
      <c r="F125" s="227" t="s">
        <v>66</v>
      </c>
      <c r="G125" s="241">
        <f t="shared" si="29"/>
        <v>0</v>
      </c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</row>
    <row r="126" spans="2:19" x14ac:dyDescent="0.2">
      <c r="B126" s="246" t="s">
        <v>86</v>
      </c>
      <c r="C126" s="223" t="s">
        <v>273</v>
      </c>
      <c r="D126" s="224" t="s">
        <v>58</v>
      </c>
      <c r="E126" s="224" t="s">
        <v>58</v>
      </c>
      <c r="F126" s="224" t="s">
        <v>58</v>
      </c>
      <c r="G126" s="241">
        <f t="shared" si="29"/>
        <v>0</v>
      </c>
      <c r="H126" s="247">
        <f t="shared" ref="H126:S126" si="31">H128+H134</f>
        <v>0</v>
      </c>
      <c r="I126" s="247">
        <f t="shared" si="31"/>
        <v>0</v>
      </c>
      <c r="J126" s="247">
        <f t="shared" si="31"/>
        <v>0</v>
      </c>
      <c r="K126" s="247">
        <f t="shared" si="31"/>
        <v>0</v>
      </c>
      <c r="L126" s="247">
        <f t="shared" si="31"/>
        <v>0</v>
      </c>
      <c r="M126" s="247">
        <f t="shared" si="31"/>
        <v>0</v>
      </c>
      <c r="N126" s="247">
        <f t="shared" si="31"/>
        <v>0</v>
      </c>
      <c r="O126" s="247">
        <f t="shared" si="31"/>
        <v>0</v>
      </c>
      <c r="P126" s="247">
        <f t="shared" si="31"/>
        <v>0</v>
      </c>
      <c r="Q126" s="247">
        <f t="shared" si="31"/>
        <v>0</v>
      </c>
      <c r="R126" s="247">
        <f t="shared" si="31"/>
        <v>0</v>
      </c>
      <c r="S126" s="247">
        <f t="shared" si="31"/>
        <v>0</v>
      </c>
    </row>
    <row r="127" spans="2:19" x14ac:dyDescent="0.2">
      <c r="B127" s="248" t="s">
        <v>74</v>
      </c>
      <c r="C127" s="68" t="s">
        <v>58</v>
      </c>
      <c r="D127" s="227" t="s">
        <v>58</v>
      </c>
      <c r="E127" s="227" t="s">
        <v>58</v>
      </c>
      <c r="F127" s="227" t="s">
        <v>58</v>
      </c>
      <c r="G127" s="245" t="s">
        <v>58</v>
      </c>
      <c r="H127" s="227" t="s">
        <v>58</v>
      </c>
      <c r="I127" s="227" t="s">
        <v>58</v>
      </c>
      <c r="J127" s="227" t="s">
        <v>58</v>
      </c>
      <c r="K127" s="68" t="s">
        <v>58</v>
      </c>
      <c r="L127" s="227" t="s">
        <v>58</v>
      </c>
      <c r="M127" s="227" t="s">
        <v>58</v>
      </c>
      <c r="N127" s="227" t="s">
        <v>58</v>
      </c>
      <c r="O127" s="68" t="s">
        <v>58</v>
      </c>
      <c r="P127" s="227" t="s">
        <v>58</v>
      </c>
      <c r="Q127" s="227" t="s">
        <v>58</v>
      </c>
      <c r="R127" s="227" t="s">
        <v>58</v>
      </c>
      <c r="S127" s="227" t="s">
        <v>58</v>
      </c>
    </row>
    <row r="128" spans="2:19" ht="12.75" customHeight="1" x14ac:dyDescent="0.2">
      <c r="B128" s="438" t="s">
        <v>87</v>
      </c>
      <c r="C128" s="321" t="s">
        <v>274</v>
      </c>
      <c r="D128" s="417" t="s">
        <v>229</v>
      </c>
      <c r="E128" s="249" t="s">
        <v>58</v>
      </c>
      <c r="F128" s="249" t="s">
        <v>58</v>
      </c>
      <c r="G128" s="241">
        <f t="shared" ref="G128:G140" si="32">H128+I128+J128+K128+L128+M128+N128+O128+P128+Q128+R128+S128</f>
        <v>0</v>
      </c>
      <c r="H128" s="241">
        <f t="shared" ref="H128:S128" si="33">H129+H130+H131+H132+H133</f>
        <v>0</v>
      </c>
      <c r="I128" s="241">
        <f t="shared" si="33"/>
        <v>0</v>
      </c>
      <c r="J128" s="241">
        <f t="shared" si="33"/>
        <v>0</v>
      </c>
      <c r="K128" s="241">
        <f t="shared" si="33"/>
        <v>0</v>
      </c>
      <c r="L128" s="241">
        <f t="shared" si="33"/>
        <v>0</v>
      </c>
      <c r="M128" s="241">
        <f t="shared" si="33"/>
        <v>0</v>
      </c>
      <c r="N128" s="241">
        <f t="shared" si="33"/>
        <v>0</v>
      </c>
      <c r="O128" s="241">
        <f t="shared" si="33"/>
        <v>0</v>
      </c>
      <c r="P128" s="241">
        <f t="shared" si="33"/>
        <v>0</v>
      </c>
      <c r="Q128" s="241">
        <f t="shared" si="33"/>
        <v>0</v>
      </c>
      <c r="R128" s="241">
        <f t="shared" si="33"/>
        <v>0</v>
      </c>
      <c r="S128" s="241">
        <f t="shared" si="33"/>
        <v>0</v>
      </c>
    </row>
    <row r="129" spans="2:19" x14ac:dyDescent="0.2">
      <c r="B129" s="438"/>
      <c r="C129" s="321"/>
      <c r="D129" s="417"/>
      <c r="E129" s="250" t="s">
        <v>60</v>
      </c>
      <c r="F129" s="250" t="s">
        <v>61</v>
      </c>
      <c r="G129" s="241">
        <f t="shared" si="32"/>
        <v>0</v>
      </c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</row>
    <row r="130" spans="2:19" x14ac:dyDescent="0.2">
      <c r="B130" s="438"/>
      <c r="C130" s="321"/>
      <c r="D130" s="417"/>
      <c r="E130" s="250" t="s">
        <v>62</v>
      </c>
      <c r="F130" s="250" t="s">
        <v>62</v>
      </c>
      <c r="G130" s="241">
        <f t="shared" si="32"/>
        <v>0</v>
      </c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</row>
    <row r="131" spans="2:19" x14ac:dyDescent="0.2">
      <c r="B131" s="438"/>
      <c r="C131" s="321"/>
      <c r="D131" s="417"/>
      <c r="E131" s="250" t="s">
        <v>63</v>
      </c>
      <c r="F131" s="250" t="s">
        <v>61</v>
      </c>
      <c r="G131" s="241">
        <f t="shared" si="32"/>
        <v>0</v>
      </c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</row>
    <row r="132" spans="2:19" x14ac:dyDescent="0.2">
      <c r="B132" s="438"/>
      <c r="C132" s="321"/>
      <c r="D132" s="417"/>
      <c r="E132" s="250" t="s">
        <v>64</v>
      </c>
      <c r="F132" s="250" t="s">
        <v>65</v>
      </c>
      <c r="G132" s="241">
        <f t="shared" si="32"/>
        <v>0</v>
      </c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</row>
    <row r="133" spans="2:19" x14ac:dyDescent="0.2">
      <c r="B133" s="438"/>
      <c r="C133" s="321"/>
      <c r="D133" s="417"/>
      <c r="E133" s="227" t="s">
        <v>64</v>
      </c>
      <c r="F133" s="227" t="s">
        <v>66</v>
      </c>
      <c r="G133" s="241">
        <f t="shared" si="32"/>
        <v>0</v>
      </c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</row>
    <row r="134" spans="2:19" ht="12.75" customHeight="1" x14ac:dyDescent="0.2">
      <c r="B134" s="438" t="s">
        <v>88</v>
      </c>
      <c r="C134" s="321" t="s">
        <v>228</v>
      </c>
      <c r="D134" s="417" t="s">
        <v>58</v>
      </c>
      <c r="E134" s="249" t="s">
        <v>58</v>
      </c>
      <c r="F134" s="249" t="s">
        <v>58</v>
      </c>
      <c r="G134" s="241">
        <f t="shared" si="32"/>
        <v>0</v>
      </c>
      <c r="H134" s="241">
        <f t="shared" ref="H134:S134" si="34">H135+H136+H137+H138+H139</f>
        <v>0</v>
      </c>
      <c r="I134" s="241">
        <f t="shared" si="34"/>
        <v>0</v>
      </c>
      <c r="J134" s="241">
        <f t="shared" si="34"/>
        <v>0</v>
      </c>
      <c r="K134" s="241">
        <f t="shared" si="34"/>
        <v>0</v>
      </c>
      <c r="L134" s="241">
        <f t="shared" si="34"/>
        <v>0</v>
      </c>
      <c r="M134" s="241">
        <f t="shared" si="34"/>
        <v>0</v>
      </c>
      <c r="N134" s="241">
        <f t="shared" si="34"/>
        <v>0</v>
      </c>
      <c r="O134" s="241">
        <f t="shared" si="34"/>
        <v>0</v>
      </c>
      <c r="P134" s="241">
        <f t="shared" si="34"/>
        <v>0</v>
      </c>
      <c r="Q134" s="241">
        <f t="shared" si="34"/>
        <v>0</v>
      </c>
      <c r="R134" s="241">
        <f t="shared" si="34"/>
        <v>0</v>
      </c>
      <c r="S134" s="241">
        <f t="shared" si="34"/>
        <v>0</v>
      </c>
    </row>
    <row r="135" spans="2:19" x14ac:dyDescent="0.2">
      <c r="B135" s="438"/>
      <c r="C135" s="321"/>
      <c r="D135" s="417"/>
      <c r="E135" s="250" t="s">
        <v>60</v>
      </c>
      <c r="F135" s="250" t="s">
        <v>61</v>
      </c>
      <c r="G135" s="241">
        <f t="shared" si="32"/>
        <v>0</v>
      </c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</row>
    <row r="136" spans="2:19" x14ac:dyDescent="0.2">
      <c r="B136" s="438"/>
      <c r="C136" s="321"/>
      <c r="D136" s="417"/>
      <c r="E136" s="250" t="s">
        <v>62</v>
      </c>
      <c r="F136" s="250" t="s">
        <v>62</v>
      </c>
      <c r="G136" s="241">
        <f t="shared" si="32"/>
        <v>0</v>
      </c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</row>
    <row r="137" spans="2:19" x14ac:dyDescent="0.2">
      <c r="B137" s="438"/>
      <c r="C137" s="321"/>
      <c r="D137" s="417"/>
      <c r="E137" s="250" t="s">
        <v>63</v>
      </c>
      <c r="F137" s="250" t="s">
        <v>61</v>
      </c>
      <c r="G137" s="241">
        <f t="shared" si="32"/>
        <v>0</v>
      </c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</row>
    <row r="138" spans="2:19" x14ac:dyDescent="0.2">
      <c r="B138" s="438"/>
      <c r="C138" s="321"/>
      <c r="D138" s="417"/>
      <c r="E138" s="250" t="s">
        <v>64</v>
      </c>
      <c r="F138" s="250" t="s">
        <v>65</v>
      </c>
      <c r="G138" s="241">
        <f t="shared" si="32"/>
        <v>0</v>
      </c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</row>
    <row r="139" spans="2:19" x14ac:dyDescent="0.2">
      <c r="B139" s="438"/>
      <c r="C139" s="321"/>
      <c r="D139" s="417"/>
      <c r="E139" s="227" t="s">
        <v>64</v>
      </c>
      <c r="F139" s="227" t="s">
        <v>66</v>
      </c>
      <c r="G139" s="241">
        <f t="shared" si="32"/>
        <v>0</v>
      </c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</row>
    <row r="140" spans="2:19" x14ac:dyDescent="0.2">
      <c r="B140" s="246" t="s">
        <v>89</v>
      </c>
      <c r="C140" s="223" t="s">
        <v>230</v>
      </c>
      <c r="D140" s="224" t="s">
        <v>58</v>
      </c>
      <c r="E140" s="224" t="s">
        <v>58</v>
      </c>
      <c r="F140" s="224" t="s">
        <v>58</v>
      </c>
      <c r="G140" s="241">
        <f t="shared" si="32"/>
        <v>0</v>
      </c>
      <c r="H140" s="247">
        <f t="shared" ref="H140:S140" si="35">H142+H148+H160+H166+H172+H178+H184</f>
        <v>0</v>
      </c>
      <c r="I140" s="247">
        <f t="shared" si="35"/>
        <v>0</v>
      </c>
      <c r="J140" s="247">
        <f t="shared" si="35"/>
        <v>0</v>
      </c>
      <c r="K140" s="247">
        <f t="shared" si="35"/>
        <v>0</v>
      </c>
      <c r="L140" s="247">
        <f t="shared" si="35"/>
        <v>0</v>
      </c>
      <c r="M140" s="247">
        <f t="shared" si="35"/>
        <v>0</v>
      </c>
      <c r="N140" s="247">
        <f t="shared" si="35"/>
        <v>0</v>
      </c>
      <c r="O140" s="247">
        <f t="shared" si="35"/>
        <v>0</v>
      </c>
      <c r="P140" s="247">
        <f t="shared" si="35"/>
        <v>0</v>
      </c>
      <c r="Q140" s="247">
        <f t="shared" si="35"/>
        <v>0</v>
      </c>
      <c r="R140" s="247">
        <f t="shared" si="35"/>
        <v>0</v>
      </c>
      <c r="S140" s="247">
        <f t="shared" si="35"/>
        <v>0</v>
      </c>
    </row>
    <row r="141" spans="2:19" x14ac:dyDescent="0.2">
      <c r="B141" s="248" t="s">
        <v>19</v>
      </c>
      <c r="C141" s="68" t="s">
        <v>58</v>
      </c>
      <c r="D141" s="227" t="s">
        <v>58</v>
      </c>
      <c r="E141" s="227" t="s">
        <v>58</v>
      </c>
      <c r="F141" s="227" t="s">
        <v>58</v>
      </c>
      <c r="G141" s="241" t="s">
        <v>58</v>
      </c>
      <c r="H141" s="227" t="s">
        <v>58</v>
      </c>
      <c r="I141" s="227" t="s">
        <v>58</v>
      </c>
      <c r="J141" s="227" t="s">
        <v>58</v>
      </c>
      <c r="K141" s="68" t="s">
        <v>58</v>
      </c>
      <c r="L141" s="227" t="s">
        <v>58</v>
      </c>
      <c r="M141" s="227" t="s">
        <v>58</v>
      </c>
      <c r="N141" s="227" t="s">
        <v>58</v>
      </c>
      <c r="O141" s="68" t="s">
        <v>58</v>
      </c>
      <c r="P141" s="227" t="s">
        <v>58</v>
      </c>
      <c r="Q141" s="227" t="s">
        <v>58</v>
      </c>
      <c r="R141" s="227" t="s">
        <v>58</v>
      </c>
      <c r="S141" s="227" t="s">
        <v>58</v>
      </c>
    </row>
    <row r="142" spans="2:19" ht="12.75" customHeight="1" x14ac:dyDescent="0.2">
      <c r="B142" s="418" t="s">
        <v>89</v>
      </c>
      <c r="C142" s="321" t="s">
        <v>275</v>
      </c>
      <c r="D142" s="417" t="s">
        <v>69</v>
      </c>
      <c r="E142" s="249" t="s">
        <v>58</v>
      </c>
      <c r="F142" s="249" t="s">
        <v>58</v>
      </c>
      <c r="G142" s="241">
        <f t="shared" ref="G142:G173" si="36">H142+I142+J142+K142+L142+M142+N142+O142+P142+Q142+R142+S142</f>
        <v>0</v>
      </c>
      <c r="H142" s="241">
        <f t="shared" ref="H142:S142" si="37">H143+H144+H145+H146+H147</f>
        <v>0</v>
      </c>
      <c r="I142" s="241">
        <f t="shared" si="37"/>
        <v>0</v>
      </c>
      <c r="J142" s="241">
        <f t="shared" si="37"/>
        <v>0</v>
      </c>
      <c r="K142" s="241">
        <f t="shared" si="37"/>
        <v>0</v>
      </c>
      <c r="L142" s="241">
        <f t="shared" si="37"/>
        <v>0</v>
      </c>
      <c r="M142" s="241">
        <f t="shared" si="37"/>
        <v>0</v>
      </c>
      <c r="N142" s="241">
        <f t="shared" si="37"/>
        <v>0</v>
      </c>
      <c r="O142" s="241">
        <f t="shared" si="37"/>
        <v>0</v>
      </c>
      <c r="P142" s="241">
        <f t="shared" si="37"/>
        <v>0</v>
      </c>
      <c r="Q142" s="241">
        <f t="shared" si="37"/>
        <v>0</v>
      </c>
      <c r="R142" s="241">
        <f t="shared" si="37"/>
        <v>0</v>
      </c>
      <c r="S142" s="241">
        <f t="shared" si="37"/>
        <v>0</v>
      </c>
    </row>
    <row r="143" spans="2:19" x14ac:dyDescent="0.2">
      <c r="B143" s="418"/>
      <c r="C143" s="321"/>
      <c r="D143" s="417"/>
      <c r="E143" s="250" t="s">
        <v>60</v>
      </c>
      <c r="F143" s="250" t="s">
        <v>61</v>
      </c>
      <c r="G143" s="241">
        <f t="shared" si="36"/>
        <v>0</v>
      </c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</row>
    <row r="144" spans="2:19" x14ac:dyDescent="0.2">
      <c r="B144" s="418"/>
      <c r="C144" s="321"/>
      <c r="D144" s="417"/>
      <c r="E144" s="250" t="s">
        <v>62</v>
      </c>
      <c r="F144" s="250" t="s">
        <v>62</v>
      </c>
      <c r="G144" s="241">
        <f t="shared" si="36"/>
        <v>0</v>
      </c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</row>
    <row r="145" spans="2:19" x14ac:dyDescent="0.2">
      <c r="B145" s="418"/>
      <c r="C145" s="321"/>
      <c r="D145" s="417"/>
      <c r="E145" s="250" t="s">
        <v>63</v>
      </c>
      <c r="F145" s="250" t="s">
        <v>61</v>
      </c>
      <c r="G145" s="241">
        <f t="shared" si="36"/>
        <v>0</v>
      </c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</row>
    <row r="146" spans="2:19" x14ac:dyDescent="0.2">
      <c r="B146" s="418"/>
      <c r="C146" s="321"/>
      <c r="D146" s="417"/>
      <c r="E146" s="250" t="s">
        <v>64</v>
      </c>
      <c r="F146" s="250" t="s">
        <v>65</v>
      </c>
      <c r="G146" s="241">
        <f t="shared" si="36"/>
        <v>0</v>
      </c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</row>
    <row r="147" spans="2:19" x14ac:dyDescent="0.2">
      <c r="B147" s="418"/>
      <c r="C147" s="321"/>
      <c r="D147" s="417"/>
      <c r="E147" s="227" t="s">
        <v>64</v>
      </c>
      <c r="F147" s="227" t="s">
        <v>66</v>
      </c>
      <c r="G147" s="241">
        <f t="shared" si="36"/>
        <v>0</v>
      </c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</row>
    <row r="148" spans="2:19" ht="12.75" customHeight="1" x14ac:dyDescent="0.2">
      <c r="B148" s="418" t="s">
        <v>89</v>
      </c>
      <c r="C148" s="321"/>
      <c r="D148" s="417" t="s">
        <v>211</v>
      </c>
      <c r="E148" s="249" t="s">
        <v>58</v>
      </c>
      <c r="F148" s="249" t="s">
        <v>58</v>
      </c>
      <c r="G148" s="241">
        <f t="shared" si="36"/>
        <v>0</v>
      </c>
      <c r="H148" s="241">
        <f t="shared" ref="H148:S148" si="38">H149+H150+H151+H152+H153</f>
        <v>0</v>
      </c>
      <c r="I148" s="241">
        <f t="shared" si="38"/>
        <v>0</v>
      </c>
      <c r="J148" s="241">
        <f t="shared" si="38"/>
        <v>0</v>
      </c>
      <c r="K148" s="241">
        <f t="shared" si="38"/>
        <v>0</v>
      </c>
      <c r="L148" s="241">
        <f t="shared" si="38"/>
        <v>0</v>
      </c>
      <c r="M148" s="241">
        <f t="shared" si="38"/>
        <v>0</v>
      </c>
      <c r="N148" s="241">
        <f t="shared" si="38"/>
        <v>0</v>
      </c>
      <c r="O148" s="241">
        <f t="shared" si="38"/>
        <v>0</v>
      </c>
      <c r="P148" s="241">
        <f t="shared" si="38"/>
        <v>0</v>
      </c>
      <c r="Q148" s="241">
        <f t="shared" si="38"/>
        <v>0</v>
      </c>
      <c r="R148" s="241">
        <f t="shared" si="38"/>
        <v>0</v>
      </c>
      <c r="S148" s="241">
        <f t="shared" si="38"/>
        <v>0</v>
      </c>
    </row>
    <row r="149" spans="2:19" x14ac:dyDescent="0.2">
      <c r="B149" s="418"/>
      <c r="C149" s="321"/>
      <c r="D149" s="417"/>
      <c r="E149" s="250" t="s">
        <v>60</v>
      </c>
      <c r="F149" s="250" t="s">
        <v>61</v>
      </c>
      <c r="G149" s="241">
        <f t="shared" si="36"/>
        <v>0</v>
      </c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</row>
    <row r="150" spans="2:19" x14ac:dyDescent="0.2">
      <c r="B150" s="418"/>
      <c r="C150" s="321"/>
      <c r="D150" s="417"/>
      <c r="E150" s="250" t="s">
        <v>62</v>
      </c>
      <c r="F150" s="250" t="s">
        <v>62</v>
      </c>
      <c r="G150" s="241">
        <f t="shared" si="36"/>
        <v>0</v>
      </c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</row>
    <row r="151" spans="2:19" x14ac:dyDescent="0.2">
      <c r="B151" s="418"/>
      <c r="C151" s="321"/>
      <c r="D151" s="417"/>
      <c r="E151" s="250" t="s">
        <v>63</v>
      </c>
      <c r="F151" s="250" t="s">
        <v>61</v>
      </c>
      <c r="G151" s="241">
        <f t="shared" si="36"/>
        <v>0</v>
      </c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</row>
    <row r="152" spans="2:19" x14ac:dyDescent="0.2">
      <c r="B152" s="418"/>
      <c r="C152" s="321"/>
      <c r="D152" s="417"/>
      <c r="E152" s="250" t="s">
        <v>64</v>
      </c>
      <c r="F152" s="250" t="s">
        <v>65</v>
      </c>
      <c r="G152" s="241">
        <f t="shared" si="36"/>
        <v>0</v>
      </c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</row>
    <row r="153" spans="2:19" x14ac:dyDescent="0.2">
      <c r="B153" s="418"/>
      <c r="C153" s="321"/>
      <c r="D153" s="417"/>
      <c r="E153" s="227" t="s">
        <v>64</v>
      </c>
      <c r="F153" s="227" t="s">
        <v>66</v>
      </c>
      <c r="G153" s="241">
        <f t="shared" si="36"/>
        <v>0</v>
      </c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</row>
    <row r="154" spans="2:19" ht="12.75" customHeight="1" x14ac:dyDescent="0.2">
      <c r="B154" s="418"/>
      <c r="C154" s="321"/>
      <c r="D154" s="417" t="s">
        <v>231</v>
      </c>
      <c r="E154" s="249" t="s">
        <v>58</v>
      </c>
      <c r="F154" s="249" t="s">
        <v>58</v>
      </c>
      <c r="G154" s="241">
        <f t="shared" si="36"/>
        <v>0</v>
      </c>
      <c r="H154" s="241">
        <f t="shared" ref="H154:S154" si="39">H155+H156+H157+H158+H159</f>
        <v>0</v>
      </c>
      <c r="I154" s="241">
        <f t="shared" si="39"/>
        <v>0</v>
      </c>
      <c r="J154" s="241">
        <f t="shared" si="39"/>
        <v>0</v>
      </c>
      <c r="K154" s="241">
        <f t="shared" si="39"/>
        <v>0</v>
      </c>
      <c r="L154" s="241">
        <f t="shared" si="39"/>
        <v>0</v>
      </c>
      <c r="M154" s="241">
        <f t="shared" si="39"/>
        <v>0</v>
      </c>
      <c r="N154" s="241">
        <f t="shared" si="39"/>
        <v>0</v>
      </c>
      <c r="O154" s="241">
        <f t="shared" si="39"/>
        <v>0</v>
      </c>
      <c r="P154" s="241">
        <f t="shared" si="39"/>
        <v>0</v>
      </c>
      <c r="Q154" s="241">
        <f t="shared" si="39"/>
        <v>0</v>
      </c>
      <c r="R154" s="241">
        <f t="shared" si="39"/>
        <v>0</v>
      </c>
      <c r="S154" s="241">
        <f t="shared" si="39"/>
        <v>0</v>
      </c>
    </row>
    <row r="155" spans="2:19" x14ac:dyDescent="0.2">
      <c r="B155" s="418"/>
      <c r="C155" s="321"/>
      <c r="D155" s="417"/>
      <c r="E155" s="250" t="s">
        <v>60</v>
      </c>
      <c r="F155" s="250" t="s">
        <v>61</v>
      </c>
      <c r="G155" s="241">
        <f t="shared" si="36"/>
        <v>0</v>
      </c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</row>
    <row r="156" spans="2:19" x14ac:dyDescent="0.2">
      <c r="B156" s="418"/>
      <c r="C156" s="321"/>
      <c r="D156" s="417"/>
      <c r="E156" s="250" t="s">
        <v>62</v>
      </c>
      <c r="F156" s="250" t="s">
        <v>62</v>
      </c>
      <c r="G156" s="241">
        <f t="shared" si="36"/>
        <v>0</v>
      </c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</row>
    <row r="157" spans="2:19" x14ac:dyDescent="0.2">
      <c r="B157" s="418"/>
      <c r="C157" s="321"/>
      <c r="D157" s="417"/>
      <c r="E157" s="250" t="s">
        <v>63</v>
      </c>
      <c r="F157" s="250" t="s">
        <v>61</v>
      </c>
      <c r="G157" s="241">
        <f t="shared" si="36"/>
        <v>0</v>
      </c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</row>
    <row r="158" spans="2:19" x14ac:dyDescent="0.2">
      <c r="B158" s="418"/>
      <c r="C158" s="321"/>
      <c r="D158" s="417"/>
      <c r="E158" s="250" t="s">
        <v>64</v>
      </c>
      <c r="F158" s="250" t="s">
        <v>65</v>
      </c>
      <c r="G158" s="241">
        <f t="shared" si="36"/>
        <v>0</v>
      </c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</row>
    <row r="159" spans="2:19" x14ac:dyDescent="0.2">
      <c r="B159" s="418"/>
      <c r="C159" s="321"/>
      <c r="D159" s="417"/>
      <c r="E159" s="227" t="s">
        <v>64</v>
      </c>
      <c r="F159" s="227" t="s">
        <v>66</v>
      </c>
      <c r="G159" s="241">
        <f t="shared" si="36"/>
        <v>0</v>
      </c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</row>
    <row r="160" spans="2:19" ht="12.75" customHeight="1" x14ac:dyDescent="0.2">
      <c r="B160" s="418" t="s">
        <v>89</v>
      </c>
      <c r="C160" s="321"/>
      <c r="D160" s="417" t="s">
        <v>214</v>
      </c>
      <c r="E160" s="249" t="s">
        <v>58</v>
      </c>
      <c r="F160" s="249" t="s">
        <v>58</v>
      </c>
      <c r="G160" s="241">
        <f t="shared" si="36"/>
        <v>0</v>
      </c>
      <c r="H160" s="241">
        <f t="shared" ref="H160:S160" si="40">H161+H162+H163+H164+H165</f>
        <v>0</v>
      </c>
      <c r="I160" s="241">
        <f t="shared" si="40"/>
        <v>0</v>
      </c>
      <c r="J160" s="241">
        <f t="shared" si="40"/>
        <v>0</v>
      </c>
      <c r="K160" s="241">
        <f t="shared" si="40"/>
        <v>0</v>
      </c>
      <c r="L160" s="241">
        <f t="shared" si="40"/>
        <v>0</v>
      </c>
      <c r="M160" s="241">
        <f t="shared" si="40"/>
        <v>0</v>
      </c>
      <c r="N160" s="241">
        <f t="shared" si="40"/>
        <v>0</v>
      </c>
      <c r="O160" s="241">
        <f t="shared" si="40"/>
        <v>0</v>
      </c>
      <c r="P160" s="241">
        <f t="shared" si="40"/>
        <v>0</v>
      </c>
      <c r="Q160" s="241">
        <f t="shared" si="40"/>
        <v>0</v>
      </c>
      <c r="R160" s="241">
        <f t="shared" si="40"/>
        <v>0</v>
      </c>
      <c r="S160" s="241">
        <f t="shared" si="40"/>
        <v>0</v>
      </c>
    </row>
    <row r="161" spans="2:19" x14ac:dyDescent="0.2">
      <c r="B161" s="418"/>
      <c r="C161" s="321"/>
      <c r="D161" s="417"/>
      <c r="E161" s="250" t="s">
        <v>60</v>
      </c>
      <c r="F161" s="250" t="s">
        <v>61</v>
      </c>
      <c r="G161" s="241">
        <f t="shared" si="36"/>
        <v>0</v>
      </c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</row>
    <row r="162" spans="2:19" x14ac:dyDescent="0.2">
      <c r="B162" s="418"/>
      <c r="C162" s="321"/>
      <c r="D162" s="417"/>
      <c r="E162" s="250" t="s">
        <v>62</v>
      </c>
      <c r="F162" s="250" t="s">
        <v>62</v>
      </c>
      <c r="G162" s="241">
        <f t="shared" si="36"/>
        <v>0</v>
      </c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</row>
    <row r="163" spans="2:19" x14ac:dyDescent="0.2">
      <c r="B163" s="418"/>
      <c r="C163" s="321"/>
      <c r="D163" s="417"/>
      <c r="E163" s="250" t="s">
        <v>63</v>
      </c>
      <c r="F163" s="250" t="s">
        <v>61</v>
      </c>
      <c r="G163" s="241">
        <f t="shared" si="36"/>
        <v>0</v>
      </c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</row>
    <row r="164" spans="2:19" x14ac:dyDescent="0.2">
      <c r="B164" s="418"/>
      <c r="C164" s="321"/>
      <c r="D164" s="417"/>
      <c r="E164" s="250" t="s">
        <v>64</v>
      </c>
      <c r="F164" s="250" t="s">
        <v>65</v>
      </c>
      <c r="G164" s="241">
        <f t="shared" si="36"/>
        <v>0</v>
      </c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</row>
    <row r="165" spans="2:19" x14ac:dyDescent="0.2">
      <c r="B165" s="418"/>
      <c r="C165" s="321"/>
      <c r="D165" s="417"/>
      <c r="E165" s="227" t="s">
        <v>64</v>
      </c>
      <c r="F165" s="227" t="s">
        <v>66</v>
      </c>
      <c r="G165" s="241">
        <f t="shared" si="36"/>
        <v>0</v>
      </c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</row>
    <row r="166" spans="2:19" ht="12.75" customHeight="1" x14ac:dyDescent="0.2">
      <c r="B166" s="418" t="s">
        <v>89</v>
      </c>
      <c r="C166" s="321"/>
      <c r="D166" s="417" t="s">
        <v>232</v>
      </c>
      <c r="E166" s="249" t="s">
        <v>58</v>
      </c>
      <c r="F166" s="249" t="s">
        <v>58</v>
      </c>
      <c r="G166" s="241">
        <f t="shared" si="36"/>
        <v>0</v>
      </c>
      <c r="H166" s="241">
        <f t="shared" ref="H166:S166" si="41">H167+H168+H169+H170+H171</f>
        <v>0</v>
      </c>
      <c r="I166" s="241">
        <f t="shared" si="41"/>
        <v>0</v>
      </c>
      <c r="J166" s="241">
        <f t="shared" si="41"/>
        <v>0</v>
      </c>
      <c r="K166" s="241">
        <f t="shared" si="41"/>
        <v>0</v>
      </c>
      <c r="L166" s="241">
        <f t="shared" si="41"/>
        <v>0</v>
      </c>
      <c r="M166" s="241">
        <f t="shared" si="41"/>
        <v>0</v>
      </c>
      <c r="N166" s="241">
        <f t="shared" si="41"/>
        <v>0</v>
      </c>
      <c r="O166" s="241">
        <f t="shared" si="41"/>
        <v>0</v>
      </c>
      <c r="P166" s="241">
        <f t="shared" si="41"/>
        <v>0</v>
      </c>
      <c r="Q166" s="241">
        <f t="shared" si="41"/>
        <v>0</v>
      </c>
      <c r="R166" s="241">
        <f t="shared" si="41"/>
        <v>0</v>
      </c>
      <c r="S166" s="241">
        <f t="shared" si="41"/>
        <v>0</v>
      </c>
    </row>
    <row r="167" spans="2:19" x14ac:dyDescent="0.2">
      <c r="B167" s="418"/>
      <c r="C167" s="321"/>
      <c r="D167" s="417"/>
      <c r="E167" s="250" t="s">
        <v>60</v>
      </c>
      <c r="F167" s="250" t="s">
        <v>61</v>
      </c>
      <c r="G167" s="241">
        <f t="shared" si="36"/>
        <v>0</v>
      </c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</row>
    <row r="168" spans="2:19" x14ac:dyDescent="0.2">
      <c r="B168" s="418"/>
      <c r="C168" s="321"/>
      <c r="D168" s="417"/>
      <c r="E168" s="250" t="s">
        <v>62</v>
      </c>
      <c r="F168" s="250" t="s">
        <v>62</v>
      </c>
      <c r="G168" s="241">
        <f t="shared" si="36"/>
        <v>0</v>
      </c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</row>
    <row r="169" spans="2:19" x14ac:dyDescent="0.2">
      <c r="B169" s="418"/>
      <c r="C169" s="321"/>
      <c r="D169" s="417"/>
      <c r="E169" s="250" t="s">
        <v>63</v>
      </c>
      <c r="F169" s="250" t="s">
        <v>61</v>
      </c>
      <c r="G169" s="241">
        <f t="shared" si="36"/>
        <v>0</v>
      </c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</row>
    <row r="170" spans="2:19" x14ac:dyDescent="0.2">
      <c r="B170" s="418"/>
      <c r="C170" s="321"/>
      <c r="D170" s="417"/>
      <c r="E170" s="250" t="s">
        <v>64</v>
      </c>
      <c r="F170" s="250" t="s">
        <v>65</v>
      </c>
      <c r="G170" s="241">
        <f t="shared" si="36"/>
        <v>0</v>
      </c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</row>
    <row r="171" spans="2:19" x14ac:dyDescent="0.2">
      <c r="B171" s="418"/>
      <c r="C171" s="321"/>
      <c r="D171" s="417"/>
      <c r="E171" s="227" t="s">
        <v>64</v>
      </c>
      <c r="F171" s="227" t="s">
        <v>66</v>
      </c>
      <c r="G171" s="241">
        <f t="shared" si="36"/>
        <v>0</v>
      </c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</row>
    <row r="172" spans="2:19" ht="12.75" customHeight="1" x14ac:dyDescent="0.2">
      <c r="B172" s="418" t="s">
        <v>89</v>
      </c>
      <c r="C172" s="321"/>
      <c r="D172" s="417" t="s">
        <v>233</v>
      </c>
      <c r="E172" s="249" t="s">
        <v>58</v>
      </c>
      <c r="F172" s="249" t="s">
        <v>58</v>
      </c>
      <c r="G172" s="241">
        <f t="shared" si="36"/>
        <v>0</v>
      </c>
      <c r="H172" s="241">
        <f t="shared" ref="H172:S172" si="42">H173+H174+H175+H176+H177</f>
        <v>0</v>
      </c>
      <c r="I172" s="241">
        <f t="shared" si="42"/>
        <v>0</v>
      </c>
      <c r="J172" s="241">
        <f t="shared" si="42"/>
        <v>0</v>
      </c>
      <c r="K172" s="241">
        <f t="shared" si="42"/>
        <v>0</v>
      </c>
      <c r="L172" s="241">
        <f t="shared" si="42"/>
        <v>0</v>
      </c>
      <c r="M172" s="241">
        <f t="shared" si="42"/>
        <v>0</v>
      </c>
      <c r="N172" s="241">
        <f t="shared" si="42"/>
        <v>0</v>
      </c>
      <c r="O172" s="241">
        <f t="shared" si="42"/>
        <v>0</v>
      </c>
      <c r="P172" s="241">
        <f t="shared" si="42"/>
        <v>0</v>
      </c>
      <c r="Q172" s="241">
        <f t="shared" si="42"/>
        <v>0</v>
      </c>
      <c r="R172" s="241">
        <f t="shared" si="42"/>
        <v>0</v>
      </c>
      <c r="S172" s="241">
        <f t="shared" si="42"/>
        <v>0</v>
      </c>
    </row>
    <row r="173" spans="2:19" x14ac:dyDescent="0.2">
      <c r="B173" s="418"/>
      <c r="C173" s="321"/>
      <c r="D173" s="417"/>
      <c r="E173" s="250" t="s">
        <v>60</v>
      </c>
      <c r="F173" s="250" t="s">
        <v>61</v>
      </c>
      <c r="G173" s="241">
        <f t="shared" si="36"/>
        <v>0</v>
      </c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</row>
    <row r="174" spans="2:19" x14ac:dyDescent="0.2">
      <c r="B174" s="418"/>
      <c r="C174" s="321"/>
      <c r="D174" s="417"/>
      <c r="E174" s="250" t="s">
        <v>62</v>
      </c>
      <c r="F174" s="250" t="s">
        <v>62</v>
      </c>
      <c r="G174" s="241">
        <f t="shared" ref="G174:G190" si="43">H174+I174+J174+K174+L174+M174+N174+O174+P174+Q174+R174+S174</f>
        <v>0</v>
      </c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</row>
    <row r="175" spans="2:19" x14ac:dyDescent="0.2">
      <c r="B175" s="418"/>
      <c r="C175" s="321"/>
      <c r="D175" s="417"/>
      <c r="E175" s="250" t="s">
        <v>63</v>
      </c>
      <c r="F175" s="250" t="s">
        <v>61</v>
      </c>
      <c r="G175" s="241">
        <f t="shared" si="43"/>
        <v>0</v>
      </c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</row>
    <row r="176" spans="2:19" x14ac:dyDescent="0.2">
      <c r="B176" s="418"/>
      <c r="C176" s="321"/>
      <c r="D176" s="417"/>
      <c r="E176" s="250" t="s">
        <v>64</v>
      </c>
      <c r="F176" s="250" t="s">
        <v>65</v>
      </c>
      <c r="G176" s="241">
        <f t="shared" si="43"/>
        <v>0</v>
      </c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</row>
    <row r="177" spans="2:19" x14ac:dyDescent="0.2">
      <c r="B177" s="418"/>
      <c r="C177" s="321"/>
      <c r="D177" s="417"/>
      <c r="E177" s="227" t="s">
        <v>64</v>
      </c>
      <c r="F177" s="227" t="s">
        <v>66</v>
      </c>
      <c r="G177" s="241">
        <f t="shared" si="43"/>
        <v>0</v>
      </c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</row>
    <row r="178" spans="2:19" ht="12.75" customHeight="1" x14ac:dyDescent="0.2">
      <c r="B178" s="418" t="s">
        <v>89</v>
      </c>
      <c r="C178" s="321"/>
      <c r="D178" s="417" t="s">
        <v>234</v>
      </c>
      <c r="E178" s="249" t="s">
        <v>58</v>
      </c>
      <c r="F178" s="249" t="s">
        <v>58</v>
      </c>
      <c r="G178" s="241">
        <f t="shared" si="43"/>
        <v>0</v>
      </c>
      <c r="H178" s="241">
        <f t="shared" ref="H178:S178" si="44">H179+H180+H181+H182+H183</f>
        <v>0</v>
      </c>
      <c r="I178" s="241">
        <f t="shared" si="44"/>
        <v>0</v>
      </c>
      <c r="J178" s="241">
        <f t="shared" si="44"/>
        <v>0</v>
      </c>
      <c r="K178" s="241">
        <f t="shared" si="44"/>
        <v>0</v>
      </c>
      <c r="L178" s="241">
        <f t="shared" si="44"/>
        <v>0</v>
      </c>
      <c r="M178" s="241">
        <f t="shared" si="44"/>
        <v>0</v>
      </c>
      <c r="N178" s="241">
        <f t="shared" si="44"/>
        <v>0</v>
      </c>
      <c r="O178" s="241">
        <f t="shared" si="44"/>
        <v>0</v>
      </c>
      <c r="P178" s="241">
        <f t="shared" si="44"/>
        <v>0</v>
      </c>
      <c r="Q178" s="241">
        <f t="shared" si="44"/>
        <v>0</v>
      </c>
      <c r="R178" s="241">
        <f t="shared" si="44"/>
        <v>0</v>
      </c>
      <c r="S178" s="241">
        <f t="shared" si="44"/>
        <v>0</v>
      </c>
    </row>
    <row r="179" spans="2:19" x14ac:dyDescent="0.2">
      <c r="B179" s="418"/>
      <c r="C179" s="321"/>
      <c r="D179" s="417"/>
      <c r="E179" s="250" t="s">
        <v>60</v>
      </c>
      <c r="F179" s="250" t="s">
        <v>61</v>
      </c>
      <c r="G179" s="241">
        <f t="shared" si="43"/>
        <v>0</v>
      </c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</row>
    <row r="180" spans="2:19" x14ac:dyDescent="0.2">
      <c r="B180" s="418"/>
      <c r="C180" s="321"/>
      <c r="D180" s="417"/>
      <c r="E180" s="250" t="s">
        <v>62</v>
      </c>
      <c r="F180" s="250" t="s">
        <v>62</v>
      </c>
      <c r="G180" s="241">
        <f t="shared" si="43"/>
        <v>0</v>
      </c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</row>
    <row r="181" spans="2:19" x14ac:dyDescent="0.2">
      <c r="B181" s="418"/>
      <c r="C181" s="321"/>
      <c r="D181" s="417"/>
      <c r="E181" s="250" t="s">
        <v>63</v>
      </c>
      <c r="F181" s="250" t="s">
        <v>61</v>
      </c>
      <c r="G181" s="241">
        <f t="shared" si="43"/>
        <v>0</v>
      </c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</row>
    <row r="182" spans="2:19" x14ac:dyDescent="0.2">
      <c r="B182" s="418"/>
      <c r="C182" s="321"/>
      <c r="D182" s="417"/>
      <c r="E182" s="250" t="s">
        <v>64</v>
      </c>
      <c r="F182" s="250" t="s">
        <v>65</v>
      </c>
      <c r="G182" s="241">
        <f t="shared" si="43"/>
        <v>0</v>
      </c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</row>
    <row r="183" spans="2:19" x14ac:dyDescent="0.2">
      <c r="B183" s="418" t="s">
        <v>89</v>
      </c>
      <c r="C183" s="321"/>
      <c r="D183" s="417" t="s">
        <v>69</v>
      </c>
      <c r="E183" s="227" t="s">
        <v>64</v>
      </c>
      <c r="F183" s="227" t="s">
        <v>66</v>
      </c>
      <c r="G183" s="241">
        <f t="shared" si="43"/>
        <v>0</v>
      </c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</row>
    <row r="184" spans="2:19" ht="12.75" customHeight="1" x14ac:dyDescent="0.2">
      <c r="B184" s="418" t="s">
        <v>89</v>
      </c>
      <c r="C184" s="321"/>
      <c r="D184" s="417" t="s">
        <v>235</v>
      </c>
      <c r="E184" s="249" t="s">
        <v>58</v>
      </c>
      <c r="F184" s="249" t="s">
        <v>58</v>
      </c>
      <c r="G184" s="241">
        <f t="shared" si="43"/>
        <v>0</v>
      </c>
      <c r="H184" s="241">
        <f t="shared" ref="H184:S184" si="45">H185+H186+H187+H188+H189</f>
        <v>0</v>
      </c>
      <c r="I184" s="241">
        <f t="shared" si="45"/>
        <v>0</v>
      </c>
      <c r="J184" s="241">
        <f t="shared" si="45"/>
        <v>0</v>
      </c>
      <c r="K184" s="241">
        <f t="shared" si="45"/>
        <v>0</v>
      </c>
      <c r="L184" s="241">
        <f t="shared" si="45"/>
        <v>0</v>
      </c>
      <c r="M184" s="241">
        <f t="shared" si="45"/>
        <v>0</v>
      </c>
      <c r="N184" s="241">
        <f t="shared" si="45"/>
        <v>0</v>
      </c>
      <c r="O184" s="241">
        <f t="shared" si="45"/>
        <v>0</v>
      </c>
      <c r="P184" s="241">
        <f t="shared" si="45"/>
        <v>0</v>
      </c>
      <c r="Q184" s="241">
        <f t="shared" si="45"/>
        <v>0</v>
      </c>
      <c r="R184" s="241">
        <f t="shared" si="45"/>
        <v>0</v>
      </c>
      <c r="S184" s="241">
        <f t="shared" si="45"/>
        <v>0</v>
      </c>
    </row>
    <row r="185" spans="2:19" x14ac:dyDescent="0.2">
      <c r="B185" s="418" t="s">
        <v>89</v>
      </c>
      <c r="C185" s="321"/>
      <c r="D185" s="417"/>
      <c r="E185" s="250" t="s">
        <v>60</v>
      </c>
      <c r="F185" s="250" t="s">
        <v>61</v>
      </c>
      <c r="G185" s="241">
        <f t="shared" si="43"/>
        <v>0</v>
      </c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</row>
    <row r="186" spans="2:19" x14ac:dyDescent="0.2">
      <c r="B186" s="418" t="s">
        <v>89</v>
      </c>
      <c r="C186" s="321"/>
      <c r="D186" s="417"/>
      <c r="E186" s="250" t="s">
        <v>62</v>
      </c>
      <c r="F186" s="250" t="s">
        <v>62</v>
      </c>
      <c r="G186" s="241">
        <f t="shared" si="43"/>
        <v>0</v>
      </c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</row>
    <row r="187" spans="2:19" x14ac:dyDescent="0.2">
      <c r="B187" s="418" t="s">
        <v>89</v>
      </c>
      <c r="C187" s="321"/>
      <c r="D187" s="417"/>
      <c r="E187" s="250" t="s">
        <v>63</v>
      </c>
      <c r="F187" s="250" t="s">
        <v>61</v>
      </c>
      <c r="G187" s="241">
        <f t="shared" si="43"/>
        <v>0</v>
      </c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</row>
    <row r="188" spans="2:19" x14ac:dyDescent="0.2">
      <c r="B188" s="418" t="s">
        <v>89</v>
      </c>
      <c r="C188" s="321"/>
      <c r="D188" s="417"/>
      <c r="E188" s="250" t="s">
        <v>64</v>
      </c>
      <c r="F188" s="250" t="s">
        <v>65</v>
      </c>
      <c r="G188" s="241">
        <f t="shared" si="43"/>
        <v>0</v>
      </c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</row>
    <row r="189" spans="2:19" x14ac:dyDescent="0.2">
      <c r="B189" s="418" t="s">
        <v>89</v>
      </c>
      <c r="C189" s="321"/>
      <c r="D189" s="417"/>
      <c r="E189" s="227" t="s">
        <v>64</v>
      </c>
      <c r="F189" s="227" t="s">
        <v>66</v>
      </c>
      <c r="G189" s="241">
        <f t="shared" si="43"/>
        <v>0</v>
      </c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</row>
    <row r="190" spans="2:19" x14ac:dyDescent="0.2">
      <c r="B190" s="246" t="s">
        <v>90</v>
      </c>
      <c r="C190" s="223" t="s">
        <v>276</v>
      </c>
      <c r="D190" s="224" t="s">
        <v>58</v>
      </c>
      <c r="E190" s="224" t="s">
        <v>58</v>
      </c>
      <c r="F190" s="224" t="s">
        <v>58</v>
      </c>
      <c r="G190" s="241">
        <f t="shared" si="43"/>
        <v>0</v>
      </c>
      <c r="H190" s="247">
        <f t="shared" ref="H190:S190" si="46">H192+H198+H204+H210</f>
        <v>0</v>
      </c>
      <c r="I190" s="247">
        <f t="shared" si="46"/>
        <v>0</v>
      </c>
      <c r="J190" s="247">
        <f t="shared" si="46"/>
        <v>0</v>
      </c>
      <c r="K190" s="247">
        <f t="shared" si="46"/>
        <v>0</v>
      </c>
      <c r="L190" s="247">
        <f t="shared" si="46"/>
        <v>0</v>
      </c>
      <c r="M190" s="247">
        <f t="shared" si="46"/>
        <v>0</v>
      </c>
      <c r="N190" s="247">
        <f t="shared" si="46"/>
        <v>0</v>
      </c>
      <c r="O190" s="247">
        <f t="shared" si="46"/>
        <v>0</v>
      </c>
      <c r="P190" s="247">
        <f t="shared" si="46"/>
        <v>0</v>
      </c>
      <c r="Q190" s="247">
        <f t="shared" si="46"/>
        <v>0</v>
      </c>
      <c r="R190" s="247">
        <f t="shared" si="46"/>
        <v>0</v>
      </c>
      <c r="S190" s="247">
        <f t="shared" si="46"/>
        <v>0</v>
      </c>
    </row>
    <row r="191" spans="2:19" x14ac:dyDescent="0.2">
      <c r="B191" s="248" t="s">
        <v>74</v>
      </c>
      <c r="C191" s="68" t="s">
        <v>58</v>
      </c>
      <c r="D191" s="227" t="s">
        <v>58</v>
      </c>
      <c r="E191" s="227" t="s">
        <v>58</v>
      </c>
      <c r="F191" s="227" t="s">
        <v>58</v>
      </c>
      <c r="G191" s="241" t="s">
        <v>58</v>
      </c>
      <c r="H191" s="227" t="s">
        <v>58</v>
      </c>
      <c r="I191" s="227" t="s">
        <v>58</v>
      </c>
      <c r="J191" s="227" t="s">
        <v>58</v>
      </c>
      <c r="K191" s="68" t="s">
        <v>58</v>
      </c>
      <c r="L191" s="227" t="s">
        <v>58</v>
      </c>
      <c r="M191" s="227" t="s">
        <v>58</v>
      </c>
      <c r="N191" s="227" t="s">
        <v>58</v>
      </c>
      <c r="O191" s="68" t="s">
        <v>58</v>
      </c>
      <c r="P191" s="227" t="s">
        <v>58</v>
      </c>
      <c r="Q191" s="227" t="s">
        <v>58</v>
      </c>
      <c r="R191" s="227" t="s">
        <v>58</v>
      </c>
      <c r="S191" s="227" t="s">
        <v>58</v>
      </c>
    </row>
    <row r="192" spans="2:19" ht="12.75" customHeight="1" x14ac:dyDescent="0.2">
      <c r="B192" s="438" t="s">
        <v>91</v>
      </c>
      <c r="C192" s="321" t="s">
        <v>236</v>
      </c>
      <c r="D192" s="417" t="s">
        <v>211</v>
      </c>
      <c r="E192" s="249" t="s">
        <v>58</v>
      </c>
      <c r="F192" s="249" t="s">
        <v>58</v>
      </c>
      <c r="G192" s="241">
        <f t="shared" ref="G192:G215" si="47">H192+I192+J192+K192+L192+M192+N192+O192+P192+Q192+R192+S192</f>
        <v>0</v>
      </c>
      <c r="H192" s="241">
        <f t="shared" ref="H192:S192" si="48">H193+H194+H195+H196+H197</f>
        <v>0</v>
      </c>
      <c r="I192" s="241">
        <f t="shared" si="48"/>
        <v>0</v>
      </c>
      <c r="J192" s="241">
        <f t="shared" si="48"/>
        <v>0</v>
      </c>
      <c r="K192" s="241">
        <f t="shared" si="48"/>
        <v>0</v>
      </c>
      <c r="L192" s="241">
        <f t="shared" si="48"/>
        <v>0</v>
      </c>
      <c r="M192" s="241">
        <f t="shared" si="48"/>
        <v>0</v>
      </c>
      <c r="N192" s="241">
        <f t="shared" si="48"/>
        <v>0</v>
      </c>
      <c r="O192" s="241">
        <f t="shared" si="48"/>
        <v>0</v>
      </c>
      <c r="P192" s="241">
        <f t="shared" si="48"/>
        <v>0</v>
      </c>
      <c r="Q192" s="241">
        <f t="shared" si="48"/>
        <v>0</v>
      </c>
      <c r="R192" s="241">
        <f t="shared" si="48"/>
        <v>0</v>
      </c>
      <c r="S192" s="241">
        <f t="shared" si="48"/>
        <v>0</v>
      </c>
    </row>
    <row r="193" spans="2:19" x14ac:dyDescent="0.2">
      <c r="B193" s="438"/>
      <c r="C193" s="321"/>
      <c r="D193" s="417"/>
      <c r="E193" s="250" t="s">
        <v>60</v>
      </c>
      <c r="F193" s="250" t="s">
        <v>61</v>
      </c>
      <c r="G193" s="241">
        <f t="shared" si="47"/>
        <v>0</v>
      </c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</row>
    <row r="194" spans="2:19" x14ac:dyDescent="0.2">
      <c r="B194" s="438"/>
      <c r="C194" s="321"/>
      <c r="D194" s="417"/>
      <c r="E194" s="250" t="s">
        <v>62</v>
      </c>
      <c r="F194" s="250" t="s">
        <v>62</v>
      </c>
      <c r="G194" s="241">
        <f t="shared" si="47"/>
        <v>0</v>
      </c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</row>
    <row r="195" spans="2:19" x14ac:dyDescent="0.2">
      <c r="B195" s="438"/>
      <c r="C195" s="321"/>
      <c r="D195" s="417"/>
      <c r="E195" s="250" t="s">
        <v>63</v>
      </c>
      <c r="F195" s="250" t="s">
        <v>61</v>
      </c>
      <c r="G195" s="241">
        <f t="shared" si="47"/>
        <v>0</v>
      </c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</row>
    <row r="196" spans="2:19" x14ac:dyDescent="0.2">
      <c r="B196" s="438"/>
      <c r="C196" s="321"/>
      <c r="D196" s="417"/>
      <c r="E196" s="250" t="s">
        <v>64</v>
      </c>
      <c r="F196" s="250" t="s">
        <v>65</v>
      </c>
      <c r="G196" s="241">
        <f t="shared" si="47"/>
        <v>0</v>
      </c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</row>
    <row r="197" spans="2:19" x14ac:dyDescent="0.2">
      <c r="B197" s="438"/>
      <c r="C197" s="321"/>
      <c r="D197" s="417"/>
      <c r="E197" s="227" t="s">
        <v>64</v>
      </c>
      <c r="F197" s="227" t="s">
        <v>66</v>
      </c>
      <c r="G197" s="241">
        <f t="shared" si="47"/>
        <v>0</v>
      </c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</row>
    <row r="198" spans="2:19" ht="12.75" customHeight="1" x14ac:dyDescent="0.2">
      <c r="B198" s="438" t="s">
        <v>93</v>
      </c>
      <c r="C198" s="321" t="s">
        <v>237</v>
      </c>
      <c r="D198" s="417" t="s">
        <v>211</v>
      </c>
      <c r="E198" s="249" t="s">
        <v>58</v>
      </c>
      <c r="F198" s="249" t="s">
        <v>58</v>
      </c>
      <c r="G198" s="241">
        <f t="shared" si="47"/>
        <v>0</v>
      </c>
      <c r="H198" s="241">
        <f t="shared" ref="H198:S198" si="49">H199+H200+H201+H202+H203</f>
        <v>0</v>
      </c>
      <c r="I198" s="241">
        <f t="shared" si="49"/>
        <v>0</v>
      </c>
      <c r="J198" s="241">
        <f t="shared" si="49"/>
        <v>0</v>
      </c>
      <c r="K198" s="241">
        <f t="shared" si="49"/>
        <v>0</v>
      </c>
      <c r="L198" s="241">
        <f t="shared" si="49"/>
        <v>0</v>
      </c>
      <c r="M198" s="241">
        <f t="shared" si="49"/>
        <v>0</v>
      </c>
      <c r="N198" s="241">
        <f t="shared" si="49"/>
        <v>0</v>
      </c>
      <c r="O198" s="241">
        <f t="shared" si="49"/>
        <v>0</v>
      </c>
      <c r="P198" s="241">
        <f t="shared" si="49"/>
        <v>0</v>
      </c>
      <c r="Q198" s="241">
        <f t="shared" si="49"/>
        <v>0</v>
      </c>
      <c r="R198" s="241">
        <f t="shared" si="49"/>
        <v>0</v>
      </c>
      <c r="S198" s="241">
        <f t="shared" si="49"/>
        <v>0</v>
      </c>
    </row>
    <row r="199" spans="2:19" x14ac:dyDescent="0.2">
      <c r="B199" s="438"/>
      <c r="C199" s="321"/>
      <c r="D199" s="417"/>
      <c r="E199" s="250" t="s">
        <v>60</v>
      </c>
      <c r="F199" s="250" t="s">
        <v>61</v>
      </c>
      <c r="G199" s="241">
        <f t="shared" si="47"/>
        <v>0</v>
      </c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</row>
    <row r="200" spans="2:19" x14ac:dyDescent="0.2">
      <c r="B200" s="438"/>
      <c r="C200" s="321"/>
      <c r="D200" s="417"/>
      <c r="E200" s="250" t="s">
        <v>62</v>
      </c>
      <c r="F200" s="250" t="s">
        <v>62</v>
      </c>
      <c r="G200" s="241">
        <f t="shared" si="47"/>
        <v>0</v>
      </c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</row>
    <row r="201" spans="2:19" x14ac:dyDescent="0.2">
      <c r="B201" s="438"/>
      <c r="C201" s="321"/>
      <c r="D201" s="417"/>
      <c r="E201" s="250" t="s">
        <v>63</v>
      </c>
      <c r="F201" s="250" t="s">
        <v>61</v>
      </c>
      <c r="G201" s="241">
        <f t="shared" si="47"/>
        <v>0</v>
      </c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</row>
    <row r="202" spans="2:19" x14ac:dyDescent="0.2">
      <c r="B202" s="438"/>
      <c r="C202" s="321"/>
      <c r="D202" s="417"/>
      <c r="E202" s="250" t="s">
        <v>64</v>
      </c>
      <c r="F202" s="250" t="s">
        <v>65</v>
      </c>
      <c r="G202" s="241">
        <f t="shared" si="47"/>
        <v>0</v>
      </c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</row>
    <row r="203" spans="2:19" x14ac:dyDescent="0.2">
      <c r="B203" s="438"/>
      <c r="C203" s="321"/>
      <c r="D203" s="417"/>
      <c r="E203" s="227" t="s">
        <v>64</v>
      </c>
      <c r="F203" s="227" t="s">
        <v>66</v>
      </c>
      <c r="G203" s="241">
        <f t="shared" si="47"/>
        <v>0</v>
      </c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</row>
    <row r="204" spans="2:19" ht="12.75" customHeight="1" x14ac:dyDescent="0.2">
      <c r="B204" s="438" t="s">
        <v>94</v>
      </c>
      <c r="C204" s="321" t="s">
        <v>238</v>
      </c>
      <c r="D204" s="417" t="s">
        <v>211</v>
      </c>
      <c r="E204" s="249" t="s">
        <v>58</v>
      </c>
      <c r="F204" s="249" t="s">
        <v>58</v>
      </c>
      <c r="G204" s="241">
        <f t="shared" si="47"/>
        <v>0</v>
      </c>
      <c r="H204" s="241">
        <f t="shared" ref="H204:S204" si="50">H205+H206+H207+H208+H209</f>
        <v>0</v>
      </c>
      <c r="I204" s="241">
        <f t="shared" si="50"/>
        <v>0</v>
      </c>
      <c r="J204" s="241">
        <f t="shared" si="50"/>
        <v>0</v>
      </c>
      <c r="K204" s="241">
        <f t="shared" si="50"/>
        <v>0</v>
      </c>
      <c r="L204" s="241">
        <f t="shared" si="50"/>
        <v>0</v>
      </c>
      <c r="M204" s="241">
        <f t="shared" si="50"/>
        <v>0</v>
      </c>
      <c r="N204" s="241">
        <f t="shared" si="50"/>
        <v>0</v>
      </c>
      <c r="O204" s="241">
        <f t="shared" si="50"/>
        <v>0</v>
      </c>
      <c r="P204" s="241">
        <f t="shared" si="50"/>
        <v>0</v>
      </c>
      <c r="Q204" s="241">
        <f t="shared" si="50"/>
        <v>0</v>
      </c>
      <c r="R204" s="241">
        <f t="shared" si="50"/>
        <v>0</v>
      </c>
      <c r="S204" s="241">
        <f t="shared" si="50"/>
        <v>0</v>
      </c>
    </row>
    <row r="205" spans="2:19" x14ac:dyDescent="0.2">
      <c r="B205" s="438"/>
      <c r="C205" s="321"/>
      <c r="D205" s="417"/>
      <c r="E205" s="250" t="s">
        <v>60</v>
      </c>
      <c r="F205" s="250" t="s">
        <v>61</v>
      </c>
      <c r="G205" s="241">
        <f t="shared" si="47"/>
        <v>0</v>
      </c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</row>
    <row r="206" spans="2:19" x14ac:dyDescent="0.2">
      <c r="B206" s="438"/>
      <c r="C206" s="321"/>
      <c r="D206" s="417"/>
      <c r="E206" s="250" t="s">
        <v>62</v>
      </c>
      <c r="F206" s="250" t="s">
        <v>62</v>
      </c>
      <c r="G206" s="241">
        <f t="shared" si="47"/>
        <v>0</v>
      </c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</row>
    <row r="207" spans="2:19" x14ac:dyDescent="0.2">
      <c r="B207" s="438"/>
      <c r="C207" s="321"/>
      <c r="D207" s="417"/>
      <c r="E207" s="250" t="s">
        <v>63</v>
      </c>
      <c r="F207" s="250" t="s">
        <v>61</v>
      </c>
      <c r="G207" s="241">
        <f t="shared" si="47"/>
        <v>0</v>
      </c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</row>
    <row r="208" spans="2:19" x14ac:dyDescent="0.2">
      <c r="B208" s="438"/>
      <c r="C208" s="321"/>
      <c r="D208" s="417"/>
      <c r="E208" s="250" t="s">
        <v>64</v>
      </c>
      <c r="F208" s="250" t="s">
        <v>65</v>
      </c>
      <c r="G208" s="241">
        <f t="shared" si="47"/>
        <v>0</v>
      </c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</row>
    <row r="209" spans="2:19" x14ac:dyDescent="0.2">
      <c r="B209" s="438"/>
      <c r="C209" s="321"/>
      <c r="D209" s="417"/>
      <c r="E209" s="227" t="s">
        <v>64</v>
      </c>
      <c r="F209" s="227" t="s">
        <v>66</v>
      </c>
      <c r="G209" s="241">
        <f t="shared" si="47"/>
        <v>0</v>
      </c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</row>
    <row r="210" spans="2:19" ht="12.75" customHeight="1" x14ac:dyDescent="0.2">
      <c r="B210" s="438" t="s">
        <v>95</v>
      </c>
      <c r="C210" s="321" t="s">
        <v>239</v>
      </c>
      <c r="D210" s="417" t="s">
        <v>211</v>
      </c>
      <c r="E210" s="249" t="s">
        <v>58</v>
      </c>
      <c r="F210" s="249" t="s">
        <v>58</v>
      </c>
      <c r="G210" s="241">
        <f t="shared" si="47"/>
        <v>0</v>
      </c>
      <c r="H210" s="241">
        <f t="shared" ref="H210:S210" si="51">H211+H212+H213+H214+H215</f>
        <v>0</v>
      </c>
      <c r="I210" s="241">
        <f t="shared" si="51"/>
        <v>0</v>
      </c>
      <c r="J210" s="241">
        <f t="shared" si="51"/>
        <v>0</v>
      </c>
      <c r="K210" s="241">
        <f t="shared" si="51"/>
        <v>0</v>
      </c>
      <c r="L210" s="241">
        <f t="shared" si="51"/>
        <v>0</v>
      </c>
      <c r="M210" s="241">
        <f t="shared" si="51"/>
        <v>0</v>
      </c>
      <c r="N210" s="241">
        <f t="shared" si="51"/>
        <v>0</v>
      </c>
      <c r="O210" s="241">
        <f t="shared" si="51"/>
        <v>0</v>
      </c>
      <c r="P210" s="241">
        <f t="shared" si="51"/>
        <v>0</v>
      </c>
      <c r="Q210" s="241">
        <f t="shared" si="51"/>
        <v>0</v>
      </c>
      <c r="R210" s="241">
        <f t="shared" si="51"/>
        <v>0</v>
      </c>
      <c r="S210" s="241">
        <f t="shared" si="51"/>
        <v>0</v>
      </c>
    </row>
    <row r="211" spans="2:19" x14ac:dyDescent="0.2">
      <c r="B211" s="438"/>
      <c r="C211" s="321"/>
      <c r="D211" s="417"/>
      <c r="E211" s="250" t="s">
        <v>60</v>
      </c>
      <c r="F211" s="250" t="s">
        <v>61</v>
      </c>
      <c r="G211" s="241">
        <f t="shared" si="47"/>
        <v>0</v>
      </c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</row>
    <row r="212" spans="2:19" x14ac:dyDescent="0.2">
      <c r="B212" s="438"/>
      <c r="C212" s="321"/>
      <c r="D212" s="417"/>
      <c r="E212" s="250" t="s">
        <v>62</v>
      </c>
      <c r="F212" s="250" t="s">
        <v>62</v>
      </c>
      <c r="G212" s="241">
        <f t="shared" si="47"/>
        <v>0</v>
      </c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</row>
    <row r="213" spans="2:19" x14ac:dyDescent="0.2">
      <c r="B213" s="438"/>
      <c r="C213" s="321"/>
      <c r="D213" s="417"/>
      <c r="E213" s="250" t="s">
        <v>63</v>
      </c>
      <c r="F213" s="250" t="s">
        <v>61</v>
      </c>
      <c r="G213" s="241">
        <f t="shared" si="47"/>
        <v>0</v>
      </c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</row>
    <row r="214" spans="2:19" x14ac:dyDescent="0.2">
      <c r="B214" s="438"/>
      <c r="C214" s="321"/>
      <c r="D214" s="417"/>
      <c r="E214" s="250" t="s">
        <v>64</v>
      </c>
      <c r="F214" s="250" t="s">
        <v>65</v>
      </c>
      <c r="G214" s="241">
        <f t="shared" si="47"/>
        <v>0</v>
      </c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</row>
    <row r="215" spans="2:19" x14ac:dyDescent="0.2">
      <c r="B215" s="438"/>
      <c r="C215" s="321"/>
      <c r="D215" s="417"/>
      <c r="E215" s="227" t="s">
        <v>64</v>
      </c>
      <c r="F215" s="227" t="s">
        <v>66</v>
      </c>
      <c r="G215" s="241">
        <f t="shared" si="47"/>
        <v>0</v>
      </c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</row>
    <row r="216" spans="2:19" x14ac:dyDescent="0.2">
      <c r="B216" s="248" t="s">
        <v>74</v>
      </c>
      <c r="C216" s="68" t="s">
        <v>58</v>
      </c>
      <c r="D216" s="227" t="s">
        <v>58</v>
      </c>
      <c r="E216" s="227" t="s">
        <v>58</v>
      </c>
      <c r="F216" s="227" t="s">
        <v>58</v>
      </c>
      <c r="G216" s="241" t="s">
        <v>58</v>
      </c>
      <c r="H216" s="227" t="s">
        <v>58</v>
      </c>
      <c r="I216" s="227" t="s">
        <v>58</v>
      </c>
      <c r="J216" s="227" t="s">
        <v>58</v>
      </c>
      <c r="K216" s="68" t="s">
        <v>58</v>
      </c>
      <c r="L216" s="227" t="s">
        <v>58</v>
      </c>
      <c r="M216" s="227" t="s">
        <v>58</v>
      </c>
      <c r="N216" s="227" t="s">
        <v>58</v>
      </c>
      <c r="O216" s="68" t="s">
        <v>58</v>
      </c>
      <c r="P216" s="227" t="s">
        <v>58</v>
      </c>
      <c r="Q216" s="227" t="s">
        <v>58</v>
      </c>
      <c r="R216" s="227" t="s">
        <v>58</v>
      </c>
      <c r="S216" s="227" t="s">
        <v>58</v>
      </c>
    </row>
    <row r="217" spans="2:19" ht="13.7" customHeight="1" x14ac:dyDescent="0.2">
      <c r="B217" s="255" t="s">
        <v>97</v>
      </c>
      <c r="C217" s="321" t="s">
        <v>239</v>
      </c>
      <c r="D217" s="417" t="s">
        <v>211</v>
      </c>
      <c r="E217" s="227" t="s">
        <v>58</v>
      </c>
      <c r="F217" s="227" t="s">
        <v>58</v>
      </c>
      <c r="G217" s="241">
        <f>H217+I217+J217+K217+L217+M217+N217+O217+P217+Q217+R217+S217</f>
        <v>0</v>
      </c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</row>
    <row r="218" spans="2:19" x14ac:dyDescent="0.2">
      <c r="B218" s="255" t="s">
        <v>98</v>
      </c>
      <c r="C218" s="321"/>
      <c r="D218" s="417"/>
      <c r="E218" s="227" t="s">
        <v>58</v>
      </c>
      <c r="F218" s="227" t="s">
        <v>58</v>
      </c>
      <c r="G218" s="241">
        <f>H218+I218+J218+K218+L218+M218+N218+O218+P218+Q218+R218+S218</f>
        <v>0</v>
      </c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</row>
    <row r="219" spans="2:19" x14ac:dyDescent="0.2">
      <c r="B219" s="255" t="s">
        <v>99</v>
      </c>
      <c r="C219" s="321"/>
      <c r="D219" s="417"/>
      <c r="E219" s="227" t="s">
        <v>58</v>
      </c>
      <c r="F219" s="227" t="s">
        <v>58</v>
      </c>
      <c r="G219" s="241">
        <f>H219+I219+J219+K219+L219+M219+N219+O219+P219+Q219+R219+S219</f>
        <v>0</v>
      </c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</row>
    <row r="220" spans="2:19" x14ac:dyDescent="0.2">
      <c r="B220" s="255" t="s">
        <v>100</v>
      </c>
      <c r="C220" s="321"/>
      <c r="D220" s="417"/>
      <c r="E220" s="227" t="s">
        <v>58</v>
      </c>
      <c r="F220" s="227" t="s">
        <v>58</v>
      </c>
      <c r="G220" s="241">
        <f>H220+I220+J220+K220+L220+M220+N220+O220+P220+Q220+R220+S220</f>
        <v>0</v>
      </c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</row>
    <row r="221" spans="2:19" ht="15" x14ac:dyDescent="0.2">
      <c r="B221" s="236" t="s">
        <v>101</v>
      </c>
      <c r="C221" s="68" t="s">
        <v>58</v>
      </c>
      <c r="D221" s="227" t="s">
        <v>58</v>
      </c>
      <c r="E221" s="227" t="s">
        <v>58</v>
      </c>
      <c r="F221" s="227" t="s">
        <v>58</v>
      </c>
      <c r="G221" s="241">
        <f>H221+I221+J221+K221+L221+M221+N221+O221+P221+Q221+R221+S221</f>
        <v>0</v>
      </c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</row>
  </sheetData>
  <sheetProtection password="C6FB" sheet="1" objects="1" scenarios="1"/>
  <customSheetViews>
    <customSheetView guid="{FC81ACF6-41EA-474E-9271-A039BE964AC6}" showPageBreaks="1" printArea="1" view="pageBreakPreview" topLeftCell="E205">
      <selection activeCell="R1" sqref="R1:S1"/>
      <pageMargins left="0.196527777777778" right="0.196527777777778" top="0.15763888888888899" bottom="0.15763888888888899" header="0.51180555555555496" footer="0.15763888888888899"/>
      <printOptions horizontalCentered="1"/>
      <pageSetup paperSize="9" scale="52" firstPageNumber="0" orientation="landscape" verticalDpi="300" r:id="rId1"/>
      <headerFooter>
        <oddFooter>&amp;C&amp;P</oddFooter>
      </headerFooter>
    </customSheetView>
    <customSheetView guid="{5471717A-CEAE-4129-AD80-B9750FD3D24E}" showPageBreaks="1" printArea="1" view="pageBreakPreview" topLeftCell="E1">
      <selection activeCell="R1" sqref="R1:S1"/>
      <pageMargins left="0.196527777777778" right="0.196527777777778" top="0.15763888888888899" bottom="0.15763888888888899" header="0.51180555555555496" footer="0.15763888888888899"/>
      <printOptions horizontalCentered="1"/>
      <pageSetup paperSize="9" scale="52" firstPageNumber="0" orientation="landscape" verticalDpi="300" r:id="rId2"/>
      <headerFooter>
        <oddFooter>&amp;C&amp;P</oddFooter>
      </headerFooter>
    </customSheetView>
  </customSheetViews>
  <mergeCells count="88">
    <mergeCell ref="R1:S1"/>
    <mergeCell ref="M2:S2"/>
    <mergeCell ref="P4:S4"/>
    <mergeCell ref="P5:S5"/>
    <mergeCell ref="Q6:R6"/>
    <mergeCell ref="P7:S7"/>
    <mergeCell ref="M8:S8"/>
    <mergeCell ref="Q9:S9"/>
    <mergeCell ref="B11:S11"/>
    <mergeCell ref="B12:S12"/>
    <mergeCell ref="B13:S13"/>
    <mergeCell ref="B14:S14"/>
    <mergeCell ref="B15:S15"/>
    <mergeCell ref="B17:B18"/>
    <mergeCell ref="C17:C18"/>
    <mergeCell ref="D17:D18"/>
    <mergeCell ref="E17:E18"/>
    <mergeCell ref="F17:F18"/>
    <mergeCell ref="G17:G18"/>
    <mergeCell ref="H17:S17"/>
    <mergeCell ref="B24:B29"/>
    <mergeCell ref="C24:C29"/>
    <mergeCell ref="D24:D29"/>
    <mergeCell ref="B30:B35"/>
    <mergeCell ref="C30:C35"/>
    <mergeCell ref="D30:D35"/>
    <mergeCell ref="B36:B41"/>
    <mergeCell ref="C36:C41"/>
    <mergeCell ref="D36:D41"/>
    <mergeCell ref="B46:B51"/>
    <mergeCell ref="C46:C51"/>
    <mergeCell ref="D46:D51"/>
    <mergeCell ref="B54:B71"/>
    <mergeCell ref="C54:C71"/>
    <mergeCell ref="D54:D59"/>
    <mergeCell ref="D60:D65"/>
    <mergeCell ref="D66:D71"/>
    <mergeCell ref="B72:B77"/>
    <mergeCell ref="C72:C77"/>
    <mergeCell ref="D72:D77"/>
    <mergeCell ref="B78:B83"/>
    <mergeCell ref="C78:C83"/>
    <mergeCell ref="D78:D83"/>
    <mergeCell ref="B86:B97"/>
    <mergeCell ref="C86:C97"/>
    <mergeCell ref="D86:D91"/>
    <mergeCell ref="D92:D97"/>
    <mergeCell ref="C99:C101"/>
    <mergeCell ref="D99:D101"/>
    <mergeCell ref="B104:B109"/>
    <mergeCell ref="C104:C109"/>
    <mergeCell ref="D104:D109"/>
    <mergeCell ref="B112:B117"/>
    <mergeCell ref="C112:C117"/>
    <mergeCell ref="D112:D117"/>
    <mergeCell ref="B120:B125"/>
    <mergeCell ref="C120:C125"/>
    <mergeCell ref="D120:D125"/>
    <mergeCell ref="B128:B133"/>
    <mergeCell ref="C128:C133"/>
    <mergeCell ref="D128:D133"/>
    <mergeCell ref="B134:B139"/>
    <mergeCell ref="C134:C139"/>
    <mergeCell ref="D134:D139"/>
    <mergeCell ref="B142:B189"/>
    <mergeCell ref="C142:C189"/>
    <mergeCell ref="D142:D147"/>
    <mergeCell ref="D148:D153"/>
    <mergeCell ref="D154:D159"/>
    <mergeCell ref="D160:D165"/>
    <mergeCell ref="D166:D171"/>
    <mergeCell ref="D172:D177"/>
    <mergeCell ref="D178:D183"/>
    <mergeCell ref="D184:D189"/>
    <mergeCell ref="B192:B197"/>
    <mergeCell ref="C192:C197"/>
    <mergeCell ref="D192:D197"/>
    <mergeCell ref="B198:B203"/>
    <mergeCell ref="C198:C203"/>
    <mergeCell ref="D198:D203"/>
    <mergeCell ref="C217:C220"/>
    <mergeCell ref="D217:D220"/>
    <mergeCell ref="B204:B209"/>
    <mergeCell ref="C204:C209"/>
    <mergeCell ref="D204:D209"/>
    <mergeCell ref="B210:B215"/>
    <mergeCell ref="C210:C215"/>
    <mergeCell ref="D210:D215"/>
  </mergeCells>
  <printOptions horizontalCentered="1"/>
  <pageMargins left="0.196527777777778" right="0.196527777777778" top="0.15763888888888899" bottom="0.15763888888888899" header="0.51180555555555496" footer="0.15763888888888899"/>
  <pageSetup paperSize="9" scale="52" firstPageNumber="0" orientation="landscape" verticalDpi="300" r:id="rId3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1:AJ221"/>
  <sheetViews>
    <sheetView view="pageBreakPreview" topLeftCell="A187" zoomScale="60" zoomScaleNormal="100" workbookViewId="0">
      <selection activeCell="H116" sqref="H116"/>
    </sheetView>
  </sheetViews>
  <sheetFormatPr defaultRowHeight="12.75" x14ac:dyDescent="0.2"/>
  <cols>
    <col min="1" max="1" width="1.140625"/>
    <col min="2" max="2" width="50.28515625"/>
    <col min="3" max="3" width="10.28515625"/>
    <col min="4" max="4" width="13.7109375"/>
    <col min="5" max="5" width="8.5703125"/>
    <col min="6" max="6" width="12.85546875"/>
    <col min="7" max="7" width="14.85546875"/>
    <col min="8" max="16" width="13.140625"/>
    <col min="17" max="17" width="15.5703125"/>
    <col min="18" max="18" width="15.28515625"/>
    <col min="19" max="19" width="18.7109375"/>
    <col min="20" max="1025" width="8.28515625"/>
  </cols>
  <sheetData>
    <row r="1" spans="2:36" x14ac:dyDescent="0.2">
      <c r="H1" s="7"/>
      <c r="I1" s="7"/>
      <c r="J1" s="7"/>
      <c r="K1" s="7"/>
      <c r="L1" s="7"/>
      <c r="M1" s="208"/>
      <c r="N1" s="208"/>
      <c r="O1" s="208"/>
      <c r="P1" s="208"/>
      <c r="Q1" s="208"/>
      <c r="R1" s="448" t="str">
        <f>'Касс. план (50400)'!Q1</f>
        <v>к протоколу №15 от  29.12.2018г.</v>
      </c>
      <c r="S1" s="448"/>
    </row>
    <row r="2" spans="2:36" ht="12.75" customHeight="1" x14ac:dyDescent="0.2">
      <c r="H2" s="7"/>
      <c r="I2" s="7"/>
      <c r="J2" s="7"/>
      <c r="K2" s="7"/>
      <c r="L2" s="7"/>
      <c r="M2" s="433"/>
      <c r="N2" s="433"/>
      <c r="O2" s="433"/>
      <c r="P2" s="433"/>
      <c r="Q2" s="433"/>
      <c r="R2" s="433"/>
      <c r="S2" s="433"/>
    </row>
    <row r="3" spans="2:36" x14ac:dyDescent="0.2">
      <c r="H3" s="7"/>
      <c r="I3" s="7"/>
      <c r="J3" s="7"/>
      <c r="K3" s="7"/>
      <c r="L3" s="7"/>
      <c r="M3" s="208"/>
      <c r="N3" s="208"/>
      <c r="O3" s="208"/>
      <c r="P3" s="208"/>
      <c r="Q3" s="208"/>
      <c r="R3" s="208"/>
      <c r="S3" s="210"/>
    </row>
    <row r="4" spans="2:36" ht="13.15" customHeight="1" x14ac:dyDescent="0.2">
      <c r="H4" s="7"/>
      <c r="I4" s="7"/>
      <c r="J4" s="7"/>
      <c r="K4" s="7"/>
      <c r="L4" s="7"/>
      <c r="M4" s="211"/>
      <c r="N4" s="211"/>
      <c r="O4" s="211"/>
      <c r="P4" s="434" t="s">
        <v>244</v>
      </c>
      <c r="Q4" s="434"/>
      <c r="R4" s="434"/>
      <c r="S4" s="434"/>
    </row>
    <row r="5" spans="2:36" ht="24.75" customHeight="1" x14ac:dyDescent="0.2">
      <c r="H5" s="7"/>
      <c r="I5" s="7"/>
      <c r="J5" s="7"/>
      <c r="K5" s="7"/>
      <c r="L5" s="7"/>
      <c r="M5" s="214"/>
      <c r="N5" s="214"/>
      <c r="O5" s="214"/>
      <c r="P5" s="447" t="str">
        <f>'Касс. план (50400)'!P5</f>
        <v>Директор</v>
      </c>
      <c r="Q5" s="447"/>
      <c r="R5" s="447"/>
      <c r="S5" s="447"/>
    </row>
    <row r="6" spans="2:36" ht="11.45" customHeight="1" x14ac:dyDescent="0.2">
      <c r="H6" s="7"/>
      <c r="I6" s="7"/>
      <c r="J6" s="7"/>
      <c r="K6" s="7"/>
      <c r="L6" s="7"/>
      <c r="M6" s="208"/>
      <c r="N6" s="208"/>
      <c r="O6" s="208"/>
      <c r="P6" s="208"/>
      <c r="Q6" s="436" t="s">
        <v>245</v>
      </c>
      <c r="R6" s="436"/>
      <c r="S6" s="213"/>
    </row>
    <row r="7" spans="2:36" ht="15.6" customHeight="1" x14ac:dyDescent="0.2">
      <c r="H7" s="7"/>
      <c r="I7" s="7"/>
      <c r="J7" s="7"/>
      <c r="K7" s="7"/>
      <c r="L7" s="7"/>
      <c r="M7" s="213"/>
      <c r="N7" s="213"/>
      <c r="O7" s="213"/>
      <c r="P7" s="444" t="str">
        <f>'Касс. план (50400)'!P7</f>
        <v xml:space="preserve">                                 Т.А. Левина                                     </v>
      </c>
      <c r="Q7" s="444"/>
      <c r="R7" s="444"/>
      <c r="S7" s="444"/>
    </row>
    <row r="8" spans="2:36" ht="10.9" customHeight="1" x14ac:dyDescent="0.2">
      <c r="H8" s="7"/>
      <c r="I8" s="7"/>
      <c r="J8" s="7"/>
      <c r="K8" s="7"/>
      <c r="L8" s="7"/>
      <c r="M8" s="429" t="s">
        <v>247</v>
      </c>
      <c r="N8" s="429"/>
      <c r="O8" s="429"/>
      <c r="P8" s="429"/>
      <c r="Q8" s="429"/>
      <c r="R8" s="429"/>
      <c r="S8" s="429"/>
    </row>
    <row r="9" spans="2:36" x14ac:dyDescent="0.2">
      <c r="H9" s="7"/>
      <c r="I9" s="7"/>
      <c r="J9" s="7"/>
      <c r="K9" s="7"/>
      <c r="L9" s="7"/>
      <c r="N9" s="217"/>
      <c r="O9" s="217"/>
      <c r="P9" s="217"/>
      <c r="Q9" s="445" t="str">
        <f>'Касс. план (50400)'!Q9</f>
        <v>"29" декабря 2018  года</v>
      </c>
      <c r="R9" s="445"/>
      <c r="S9" s="445"/>
    </row>
    <row r="11" spans="2:36" ht="17.850000000000001" customHeight="1" x14ac:dyDescent="0.2">
      <c r="B11" s="442" t="s">
        <v>248</v>
      </c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</row>
    <row r="12" spans="2:36" ht="13.9" customHeight="1" x14ac:dyDescent="0.2">
      <c r="B12" s="443" t="s">
        <v>285</v>
      </c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</row>
    <row r="13" spans="2:36" ht="14.1" customHeight="1" x14ac:dyDescent="0.2">
      <c r="B13" s="440" t="s">
        <v>250</v>
      </c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</row>
    <row r="14" spans="2:36" ht="12.75" customHeight="1" x14ac:dyDescent="0.2">
      <c r="B14" s="297" t="str">
        <f>'Касс. план (50400)'!B14:S14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5"/>
      <c r="AG14" s="5"/>
      <c r="AH14" s="5"/>
      <c r="AI14" s="5"/>
      <c r="AJ14" s="5"/>
    </row>
    <row r="15" spans="2:36" ht="14.1" customHeight="1" x14ac:dyDescent="0.2">
      <c r="B15" s="440" t="s">
        <v>251</v>
      </c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2:36" x14ac:dyDescent="0.2"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2:19" ht="12.75" customHeight="1" x14ac:dyDescent="0.2">
      <c r="B17" s="424" t="s">
        <v>27</v>
      </c>
      <c r="C17" s="425" t="s">
        <v>28</v>
      </c>
      <c r="D17" s="425" t="s">
        <v>252</v>
      </c>
      <c r="E17" s="425" t="s">
        <v>159</v>
      </c>
      <c r="F17" s="425" t="s">
        <v>160</v>
      </c>
      <c r="G17" s="427" t="str">
        <f>'Касс. план (50400)'!G17</f>
        <v>Всего на 2019 год</v>
      </c>
      <c r="H17" s="425" t="s">
        <v>278</v>
      </c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2:19" ht="18" customHeight="1" x14ac:dyDescent="0.2">
      <c r="B18" s="424"/>
      <c r="C18" s="425"/>
      <c r="D18" s="425"/>
      <c r="E18" s="425"/>
      <c r="F18" s="425"/>
      <c r="G18" s="427"/>
      <c r="H18" s="239" t="s">
        <v>279</v>
      </c>
      <c r="I18" s="239" t="s">
        <v>280</v>
      </c>
      <c r="J18" s="239" t="s">
        <v>257</v>
      </c>
      <c r="K18" s="239" t="s">
        <v>258</v>
      </c>
      <c r="L18" s="239" t="s">
        <v>259</v>
      </c>
      <c r="M18" s="239" t="s">
        <v>260</v>
      </c>
      <c r="N18" s="239" t="s">
        <v>261</v>
      </c>
      <c r="O18" s="239" t="s">
        <v>262</v>
      </c>
      <c r="P18" s="239" t="s">
        <v>263</v>
      </c>
      <c r="Q18" s="239" t="s">
        <v>264</v>
      </c>
      <c r="R18" s="239" t="s">
        <v>265</v>
      </c>
      <c r="S18" s="239" t="s">
        <v>266</v>
      </c>
    </row>
    <row r="19" spans="2:19" ht="18" customHeight="1" x14ac:dyDescent="0.2">
      <c r="B19" s="240" t="s">
        <v>48</v>
      </c>
      <c r="C19" s="256"/>
      <c r="D19" s="256"/>
      <c r="E19" s="256"/>
      <c r="F19" s="256"/>
      <c r="G19" s="241">
        <f>H19+I19+J19+K19+L19+M19+N19+O19+P19+Q19+R19+S19</f>
        <v>0</v>
      </c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</row>
    <row r="20" spans="2:19" ht="18" customHeight="1" x14ac:dyDescent="0.2">
      <c r="B20" s="243" t="s">
        <v>267</v>
      </c>
      <c r="C20" s="223" t="s">
        <v>58</v>
      </c>
      <c r="D20" s="224" t="s">
        <v>58</v>
      </c>
      <c r="E20" s="224" t="s">
        <v>58</v>
      </c>
      <c r="F20" s="224" t="s">
        <v>58</v>
      </c>
      <c r="G20" s="241">
        <f>H20+I20+J20+K20+L20+M20+N20+O20+P20+Q20+R20+S20</f>
        <v>0</v>
      </c>
      <c r="H20" s="244">
        <f t="shared" ref="H20:S20" si="0">H21-H19</f>
        <v>0</v>
      </c>
      <c r="I20" s="244">
        <f t="shared" si="0"/>
        <v>0</v>
      </c>
      <c r="J20" s="244">
        <f t="shared" si="0"/>
        <v>0</v>
      </c>
      <c r="K20" s="244">
        <f t="shared" si="0"/>
        <v>0</v>
      </c>
      <c r="L20" s="244">
        <f t="shared" si="0"/>
        <v>0</v>
      </c>
      <c r="M20" s="244">
        <f t="shared" si="0"/>
        <v>0</v>
      </c>
      <c r="N20" s="244">
        <f t="shared" si="0"/>
        <v>0</v>
      </c>
      <c r="O20" s="244">
        <f t="shared" si="0"/>
        <v>0</v>
      </c>
      <c r="P20" s="244">
        <f t="shared" si="0"/>
        <v>0</v>
      </c>
      <c r="Q20" s="244">
        <f t="shared" si="0"/>
        <v>0</v>
      </c>
      <c r="R20" s="244">
        <f t="shared" si="0"/>
        <v>0</v>
      </c>
      <c r="S20" s="244">
        <f t="shared" si="0"/>
        <v>0</v>
      </c>
    </row>
    <row r="21" spans="2:19" ht="13.5" customHeight="1" x14ac:dyDescent="0.2">
      <c r="B21" s="243" t="s">
        <v>56</v>
      </c>
      <c r="C21" s="223" t="s">
        <v>58</v>
      </c>
      <c r="D21" s="224" t="s">
        <v>58</v>
      </c>
      <c r="E21" s="224" t="s">
        <v>58</v>
      </c>
      <c r="F21" s="224" t="s">
        <v>58</v>
      </c>
      <c r="G21" s="241">
        <f>H21+I21+J21+K21+L21+M21+N21+O21+P21+Q21+R21+S21</f>
        <v>0</v>
      </c>
      <c r="H21" s="241">
        <f t="shared" ref="H21:S21" si="1">H23+H44+H190+H126+H118+H140</f>
        <v>0</v>
      </c>
      <c r="I21" s="241">
        <f t="shared" si="1"/>
        <v>0</v>
      </c>
      <c r="J21" s="241">
        <f t="shared" si="1"/>
        <v>0</v>
      </c>
      <c r="K21" s="241">
        <f t="shared" si="1"/>
        <v>0</v>
      </c>
      <c r="L21" s="241">
        <f t="shared" si="1"/>
        <v>0</v>
      </c>
      <c r="M21" s="241">
        <f t="shared" si="1"/>
        <v>0</v>
      </c>
      <c r="N21" s="241">
        <f t="shared" si="1"/>
        <v>0</v>
      </c>
      <c r="O21" s="241">
        <f t="shared" si="1"/>
        <v>0</v>
      </c>
      <c r="P21" s="241">
        <f t="shared" si="1"/>
        <v>0</v>
      </c>
      <c r="Q21" s="241">
        <f t="shared" si="1"/>
        <v>0</v>
      </c>
      <c r="R21" s="241">
        <f t="shared" si="1"/>
        <v>0</v>
      </c>
      <c r="S21" s="241">
        <f t="shared" si="1"/>
        <v>0</v>
      </c>
    </row>
    <row r="22" spans="2:19" ht="13.5" customHeight="1" x14ac:dyDescent="0.2">
      <c r="B22" s="62" t="s">
        <v>19</v>
      </c>
      <c r="C22" s="68" t="s">
        <v>58</v>
      </c>
      <c r="D22" s="227" t="s">
        <v>58</v>
      </c>
      <c r="E22" s="227" t="s">
        <v>58</v>
      </c>
      <c r="F22" s="227" t="s">
        <v>58</v>
      </c>
      <c r="G22" s="245" t="s">
        <v>58</v>
      </c>
      <c r="H22" s="227" t="s">
        <v>58</v>
      </c>
      <c r="I22" s="227" t="s">
        <v>58</v>
      </c>
      <c r="J22" s="227" t="s">
        <v>58</v>
      </c>
      <c r="K22" s="68" t="s">
        <v>58</v>
      </c>
      <c r="L22" s="227" t="s">
        <v>58</v>
      </c>
      <c r="M22" s="227" t="s">
        <v>58</v>
      </c>
      <c r="N22" s="227" t="s">
        <v>58</v>
      </c>
      <c r="O22" s="68" t="s">
        <v>58</v>
      </c>
      <c r="P22" s="227" t="s">
        <v>58</v>
      </c>
      <c r="Q22" s="227" t="s">
        <v>58</v>
      </c>
      <c r="R22" s="227" t="s">
        <v>58</v>
      </c>
      <c r="S22" s="227" t="s">
        <v>58</v>
      </c>
    </row>
    <row r="23" spans="2:19" ht="27" customHeight="1" x14ac:dyDescent="0.2">
      <c r="B23" s="246" t="s">
        <v>57</v>
      </c>
      <c r="C23" s="71">
        <v>210</v>
      </c>
      <c r="D23" s="224" t="s">
        <v>58</v>
      </c>
      <c r="E23" s="224" t="s">
        <v>58</v>
      </c>
      <c r="F23" s="224" t="s">
        <v>58</v>
      </c>
      <c r="G23" s="241">
        <f t="shared" ref="G23:G44" si="2">H23+I23+J23+K23+L23+M23+N23+O23+P23+Q23+R23+S23</f>
        <v>0</v>
      </c>
      <c r="H23" s="247">
        <f t="shared" ref="H23:S23" si="3">H24+H30+H36</f>
        <v>0</v>
      </c>
      <c r="I23" s="247">
        <f t="shared" si="3"/>
        <v>0</v>
      </c>
      <c r="J23" s="247">
        <f t="shared" si="3"/>
        <v>0</v>
      </c>
      <c r="K23" s="247">
        <f t="shared" si="3"/>
        <v>0</v>
      </c>
      <c r="L23" s="247">
        <f t="shared" si="3"/>
        <v>0</v>
      </c>
      <c r="M23" s="247">
        <f t="shared" si="3"/>
        <v>0</v>
      </c>
      <c r="N23" s="247">
        <f t="shared" si="3"/>
        <v>0</v>
      </c>
      <c r="O23" s="247">
        <f t="shared" si="3"/>
        <v>0</v>
      </c>
      <c r="P23" s="247">
        <f t="shared" si="3"/>
        <v>0</v>
      </c>
      <c r="Q23" s="247">
        <f t="shared" si="3"/>
        <v>0</v>
      </c>
      <c r="R23" s="247">
        <f t="shared" si="3"/>
        <v>0</v>
      </c>
      <c r="S23" s="247">
        <f t="shared" si="3"/>
        <v>0</v>
      </c>
    </row>
    <row r="24" spans="2:19" ht="13.5" customHeight="1" x14ac:dyDescent="0.2">
      <c r="B24" s="438" t="s">
        <v>59</v>
      </c>
      <c r="C24" s="425">
        <v>211</v>
      </c>
      <c r="D24" s="439">
        <v>111</v>
      </c>
      <c r="E24" s="249" t="s">
        <v>58</v>
      </c>
      <c r="F24" s="249" t="s">
        <v>58</v>
      </c>
      <c r="G24" s="241">
        <f t="shared" si="2"/>
        <v>0</v>
      </c>
      <c r="H24" s="241">
        <f t="shared" ref="H24:S24" si="4">H25+H26+H27+H28+H29</f>
        <v>0</v>
      </c>
      <c r="I24" s="241">
        <f t="shared" si="4"/>
        <v>0</v>
      </c>
      <c r="J24" s="241">
        <f t="shared" si="4"/>
        <v>0</v>
      </c>
      <c r="K24" s="241">
        <f t="shared" si="4"/>
        <v>0</v>
      </c>
      <c r="L24" s="241">
        <f t="shared" si="4"/>
        <v>0</v>
      </c>
      <c r="M24" s="241">
        <f t="shared" si="4"/>
        <v>0</v>
      </c>
      <c r="N24" s="241">
        <f t="shared" si="4"/>
        <v>0</v>
      </c>
      <c r="O24" s="241">
        <f t="shared" si="4"/>
        <v>0</v>
      </c>
      <c r="P24" s="241">
        <f t="shared" si="4"/>
        <v>0</v>
      </c>
      <c r="Q24" s="241">
        <f t="shared" si="4"/>
        <v>0</v>
      </c>
      <c r="R24" s="241">
        <f t="shared" si="4"/>
        <v>0</v>
      </c>
      <c r="S24" s="241">
        <f t="shared" si="4"/>
        <v>0</v>
      </c>
    </row>
    <row r="25" spans="2:19" ht="18" customHeight="1" x14ac:dyDescent="0.2">
      <c r="B25" s="438"/>
      <c r="C25" s="425"/>
      <c r="D25" s="439"/>
      <c r="E25" s="250" t="s">
        <v>60</v>
      </c>
      <c r="F25" s="250" t="s">
        <v>61</v>
      </c>
      <c r="G25" s="241">
        <f t="shared" si="2"/>
        <v>0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</row>
    <row r="26" spans="2:19" ht="15.75" customHeight="1" x14ac:dyDescent="0.2">
      <c r="B26" s="438"/>
      <c r="C26" s="425"/>
      <c r="D26" s="439"/>
      <c r="E26" s="250" t="s">
        <v>62</v>
      </c>
      <c r="F26" s="250" t="s">
        <v>62</v>
      </c>
      <c r="G26" s="241">
        <f t="shared" si="2"/>
        <v>0</v>
      </c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</row>
    <row r="27" spans="2:19" ht="15.75" customHeight="1" x14ac:dyDescent="0.2">
      <c r="B27" s="438"/>
      <c r="C27" s="425"/>
      <c r="D27" s="439"/>
      <c r="E27" s="250" t="s">
        <v>63</v>
      </c>
      <c r="F27" s="250" t="s">
        <v>61</v>
      </c>
      <c r="G27" s="241">
        <f t="shared" si="2"/>
        <v>0</v>
      </c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</row>
    <row r="28" spans="2:19" ht="29.25" customHeight="1" x14ac:dyDescent="0.2">
      <c r="B28" s="438"/>
      <c r="C28" s="425"/>
      <c r="D28" s="439"/>
      <c r="E28" s="250" t="s">
        <v>64</v>
      </c>
      <c r="F28" s="250" t="s">
        <v>65</v>
      </c>
      <c r="G28" s="241">
        <f t="shared" si="2"/>
        <v>0</v>
      </c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</row>
    <row r="29" spans="2:19" ht="15.75" customHeight="1" x14ac:dyDescent="0.2">
      <c r="B29" s="438"/>
      <c r="C29" s="425"/>
      <c r="D29" s="439"/>
      <c r="E29" s="227" t="s">
        <v>64</v>
      </c>
      <c r="F29" s="227" t="s">
        <v>66</v>
      </c>
      <c r="G29" s="241">
        <f t="shared" si="2"/>
        <v>0</v>
      </c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</row>
    <row r="30" spans="2:19" ht="19.5" customHeight="1" x14ac:dyDescent="0.2">
      <c r="B30" s="438" t="s">
        <v>67</v>
      </c>
      <c r="C30" s="321" t="s">
        <v>68</v>
      </c>
      <c r="D30" s="417" t="s">
        <v>69</v>
      </c>
      <c r="E30" s="249" t="s">
        <v>58</v>
      </c>
      <c r="F30" s="249" t="s">
        <v>58</v>
      </c>
      <c r="G30" s="241">
        <f t="shared" si="2"/>
        <v>0</v>
      </c>
      <c r="H30" s="241">
        <f t="shared" ref="H30:S30" si="5">H31+H32+H33+H34+H35</f>
        <v>0</v>
      </c>
      <c r="I30" s="241">
        <f t="shared" si="5"/>
        <v>0</v>
      </c>
      <c r="J30" s="241">
        <f t="shared" si="5"/>
        <v>0</v>
      </c>
      <c r="K30" s="241">
        <f t="shared" si="5"/>
        <v>0</v>
      </c>
      <c r="L30" s="241">
        <f t="shared" si="5"/>
        <v>0</v>
      </c>
      <c r="M30" s="241">
        <f t="shared" si="5"/>
        <v>0</v>
      </c>
      <c r="N30" s="241">
        <f t="shared" si="5"/>
        <v>0</v>
      </c>
      <c r="O30" s="241">
        <f t="shared" si="5"/>
        <v>0</v>
      </c>
      <c r="P30" s="241">
        <f t="shared" si="5"/>
        <v>0</v>
      </c>
      <c r="Q30" s="241">
        <f t="shared" si="5"/>
        <v>0</v>
      </c>
      <c r="R30" s="241">
        <f t="shared" si="5"/>
        <v>0</v>
      </c>
      <c r="S30" s="241">
        <f t="shared" si="5"/>
        <v>0</v>
      </c>
    </row>
    <row r="31" spans="2:19" ht="27.75" customHeight="1" x14ac:dyDescent="0.2">
      <c r="B31" s="438"/>
      <c r="C31" s="321"/>
      <c r="D31" s="417"/>
      <c r="E31" s="250" t="s">
        <v>60</v>
      </c>
      <c r="F31" s="250" t="s">
        <v>61</v>
      </c>
      <c r="G31" s="241">
        <f t="shared" si="2"/>
        <v>0</v>
      </c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</row>
    <row r="32" spans="2:19" ht="19.5" customHeight="1" x14ac:dyDescent="0.2">
      <c r="B32" s="438"/>
      <c r="C32" s="321"/>
      <c r="D32" s="417"/>
      <c r="E32" s="250" t="s">
        <v>62</v>
      </c>
      <c r="F32" s="250" t="s">
        <v>62</v>
      </c>
      <c r="G32" s="241">
        <f t="shared" si="2"/>
        <v>0</v>
      </c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</row>
    <row r="33" spans="2:19" ht="18.75" customHeight="1" x14ac:dyDescent="0.2">
      <c r="B33" s="438"/>
      <c r="C33" s="321"/>
      <c r="D33" s="417"/>
      <c r="E33" s="250" t="s">
        <v>63</v>
      </c>
      <c r="F33" s="250" t="s">
        <v>61</v>
      </c>
      <c r="G33" s="241">
        <f t="shared" si="2"/>
        <v>0</v>
      </c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2:19" ht="17.25" customHeight="1" x14ac:dyDescent="0.2">
      <c r="B34" s="438"/>
      <c r="C34" s="321"/>
      <c r="D34" s="417"/>
      <c r="E34" s="250" t="s">
        <v>64</v>
      </c>
      <c r="F34" s="250" t="s">
        <v>65</v>
      </c>
      <c r="G34" s="241">
        <f t="shared" si="2"/>
        <v>0</v>
      </c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</row>
    <row r="35" spans="2:19" ht="15" customHeight="1" x14ac:dyDescent="0.2">
      <c r="B35" s="438"/>
      <c r="C35" s="321"/>
      <c r="D35" s="417"/>
      <c r="E35" s="227" t="s">
        <v>64</v>
      </c>
      <c r="F35" s="227" t="s">
        <v>66</v>
      </c>
      <c r="G35" s="241">
        <f t="shared" si="2"/>
        <v>0</v>
      </c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</row>
    <row r="36" spans="2:19" ht="12" customHeight="1" x14ac:dyDescent="0.2">
      <c r="B36" s="438" t="s">
        <v>70</v>
      </c>
      <c r="C36" s="320">
        <v>213</v>
      </c>
      <c r="D36" s="419">
        <v>119</v>
      </c>
      <c r="E36" s="249" t="s">
        <v>58</v>
      </c>
      <c r="F36" s="249" t="s">
        <v>58</v>
      </c>
      <c r="G36" s="241">
        <f t="shared" si="2"/>
        <v>0</v>
      </c>
      <c r="H36" s="241">
        <f t="shared" ref="H36:S36" si="6">H37+H38+H39+H40+H41</f>
        <v>0</v>
      </c>
      <c r="I36" s="241">
        <f t="shared" si="6"/>
        <v>0</v>
      </c>
      <c r="J36" s="241">
        <f t="shared" si="6"/>
        <v>0</v>
      </c>
      <c r="K36" s="241">
        <f t="shared" si="6"/>
        <v>0</v>
      </c>
      <c r="L36" s="241">
        <f t="shared" si="6"/>
        <v>0</v>
      </c>
      <c r="M36" s="241">
        <f t="shared" si="6"/>
        <v>0</v>
      </c>
      <c r="N36" s="241">
        <f t="shared" si="6"/>
        <v>0</v>
      </c>
      <c r="O36" s="241">
        <f t="shared" si="6"/>
        <v>0</v>
      </c>
      <c r="P36" s="241">
        <f t="shared" si="6"/>
        <v>0</v>
      </c>
      <c r="Q36" s="241">
        <f t="shared" si="6"/>
        <v>0</v>
      </c>
      <c r="R36" s="241">
        <f t="shared" si="6"/>
        <v>0</v>
      </c>
      <c r="S36" s="241">
        <f t="shared" si="6"/>
        <v>0</v>
      </c>
    </row>
    <row r="37" spans="2:19" ht="22.5" customHeight="1" x14ac:dyDescent="0.2">
      <c r="B37" s="438"/>
      <c r="C37" s="320"/>
      <c r="D37" s="419"/>
      <c r="E37" s="250" t="s">
        <v>60</v>
      </c>
      <c r="F37" s="250" t="s">
        <v>61</v>
      </c>
      <c r="G37" s="241">
        <f t="shared" si="2"/>
        <v>0</v>
      </c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</row>
    <row r="38" spans="2:19" ht="21" customHeight="1" x14ac:dyDescent="0.2">
      <c r="B38" s="438"/>
      <c r="C38" s="320"/>
      <c r="D38" s="419"/>
      <c r="E38" s="250" t="s">
        <v>62</v>
      </c>
      <c r="F38" s="250" t="s">
        <v>62</v>
      </c>
      <c r="G38" s="241">
        <f t="shared" si="2"/>
        <v>0</v>
      </c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</row>
    <row r="39" spans="2:19" ht="12.75" customHeight="1" x14ac:dyDescent="0.2">
      <c r="B39" s="438"/>
      <c r="C39" s="320"/>
      <c r="D39" s="419"/>
      <c r="E39" s="250" t="s">
        <v>63</v>
      </c>
      <c r="F39" s="250" t="s">
        <v>61</v>
      </c>
      <c r="G39" s="241">
        <f t="shared" si="2"/>
        <v>0</v>
      </c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</row>
    <row r="40" spans="2:19" ht="22.5" customHeight="1" x14ac:dyDescent="0.2">
      <c r="B40" s="438"/>
      <c r="C40" s="320"/>
      <c r="D40" s="419"/>
      <c r="E40" s="250" t="s">
        <v>64</v>
      </c>
      <c r="F40" s="250" t="s">
        <v>65</v>
      </c>
      <c r="G40" s="241">
        <f t="shared" si="2"/>
        <v>0</v>
      </c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</row>
    <row r="41" spans="2:19" ht="21" customHeight="1" x14ac:dyDescent="0.2">
      <c r="B41" s="438"/>
      <c r="C41" s="320"/>
      <c r="D41" s="419"/>
      <c r="E41" s="227" t="s">
        <v>64</v>
      </c>
      <c r="F41" s="227" t="s">
        <v>66</v>
      </c>
      <c r="G41" s="241">
        <f t="shared" si="2"/>
        <v>0</v>
      </c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</row>
    <row r="42" spans="2:19" ht="33.75" customHeight="1" x14ac:dyDescent="0.2">
      <c r="B42" s="76" t="s">
        <v>71</v>
      </c>
      <c r="C42" s="223" t="s">
        <v>58</v>
      </c>
      <c r="D42" s="224" t="s">
        <v>58</v>
      </c>
      <c r="E42" s="224" t="s">
        <v>58</v>
      </c>
      <c r="F42" s="224" t="s">
        <v>58</v>
      </c>
      <c r="G42" s="241">
        <f t="shared" si="2"/>
        <v>0</v>
      </c>
      <c r="H42" s="252">
        <f t="shared" ref="H42:S42" si="7">H23+H140</f>
        <v>0</v>
      </c>
      <c r="I42" s="252">
        <f t="shared" si="7"/>
        <v>0</v>
      </c>
      <c r="J42" s="252">
        <f t="shared" si="7"/>
        <v>0</v>
      </c>
      <c r="K42" s="252">
        <f t="shared" si="7"/>
        <v>0</v>
      </c>
      <c r="L42" s="252">
        <f t="shared" si="7"/>
        <v>0</v>
      </c>
      <c r="M42" s="252">
        <f t="shared" si="7"/>
        <v>0</v>
      </c>
      <c r="N42" s="252">
        <f t="shared" si="7"/>
        <v>0</v>
      </c>
      <c r="O42" s="252">
        <f t="shared" si="7"/>
        <v>0</v>
      </c>
      <c r="P42" s="252">
        <f t="shared" si="7"/>
        <v>0</v>
      </c>
      <c r="Q42" s="252">
        <f t="shared" si="7"/>
        <v>0</v>
      </c>
      <c r="R42" s="252">
        <f t="shared" si="7"/>
        <v>0</v>
      </c>
      <c r="S42" s="252">
        <f t="shared" si="7"/>
        <v>0</v>
      </c>
    </row>
    <row r="43" spans="2:19" ht="36.200000000000003" customHeight="1" x14ac:dyDescent="0.2">
      <c r="B43" s="76" t="s">
        <v>72</v>
      </c>
      <c r="C43" s="223" t="s">
        <v>58</v>
      </c>
      <c r="D43" s="224" t="s">
        <v>58</v>
      </c>
      <c r="E43" s="224" t="s">
        <v>58</v>
      </c>
      <c r="F43" s="224" t="s">
        <v>58</v>
      </c>
      <c r="G43" s="241">
        <f t="shared" si="2"/>
        <v>0</v>
      </c>
      <c r="H43" s="252">
        <f t="shared" ref="H43:S43" si="8">H21-H42</f>
        <v>0</v>
      </c>
      <c r="I43" s="252">
        <f t="shared" si="8"/>
        <v>0</v>
      </c>
      <c r="J43" s="252">
        <f t="shared" si="8"/>
        <v>0</v>
      </c>
      <c r="K43" s="252">
        <f t="shared" si="8"/>
        <v>0</v>
      </c>
      <c r="L43" s="252">
        <f t="shared" si="8"/>
        <v>0</v>
      </c>
      <c r="M43" s="252">
        <f t="shared" si="8"/>
        <v>0</v>
      </c>
      <c r="N43" s="252">
        <f t="shared" si="8"/>
        <v>0</v>
      </c>
      <c r="O43" s="252">
        <f t="shared" si="8"/>
        <v>0</v>
      </c>
      <c r="P43" s="252">
        <f t="shared" si="8"/>
        <v>0</v>
      </c>
      <c r="Q43" s="252">
        <f t="shared" si="8"/>
        <v>0</v>
      </c>
      <c r="R43" s="252">
        <f t="shared" si="8"/>
        <v>0</v>
      </c>
      <c r="S43" s="252">
        <f t="shared" si="8"/>
        <v>0</v>
      </c>
    </row>
    <row r="44" spans="2:19" ht="21" customHeight="1" x14ac:dyDescent="0.2">
      <c r="B44" s="246" t="s">
        <v>73</v>
      </c>
      <c r="C44" s="223" t="s">
        <v>268</v>
      </c>
      <c r="D44" s="224" t="s">
        <v>58</v>
      </c>
      <c r="E44" s="224" t="s">
        <v>58</v>
      </c>
      <c r="F44" s="224" t="s">
        <v>58</v>
      </c>
      <c r="G44" s="241">
        <f t="shared" si="2"/>
        <v>0</v>
      </c>
      <c r="H44" s="247">
        <f t="shared" ref="H44:S44" si="9">H52+H72+H78+H84+H102+H46</f>
        <v>0</v>
      </c>
      <c r="I44" s="247">
        <f t="shared" si="9"/>
        <v>0</v>
      </c>
      <c r="J44" s="247">
        <f t="shared" si="9"/>
        <v>0</v>
      </c>
      <c r="K44" s="247">
        <f t="shared" si="9"/>
        <v>0</v>
      </c>
      <c r="L44" s="247">
        <f t="shared" si="9"/>
        <v>0</v>
      </c>
      <c r="M44" s="247">
        <f t="shared" si="9"/>
        <v>0</v>
      </c>
      <c r="N44" s="247">
        <f t="shared" si="9"/>
        <v>0</v>
      </c>
      <c r="O44" s="247">
        <f t="shared" si="9"/>
        <v>0</v>
      </c>
      <c r="P44" s="247">
        <f t="shared" si="9"/>
        <v>0</v>
      </c>
      <c r="Q44" s="247">
        <f t="shared" si="9"/>
        <v>0</v>
      </c>
      <c r="R44" s="247">
        <f t="shared" si="9"/>
        <v>0</v>
      </c>
      <c r="S44" s="247">
        <f t="shared" si="9"/>
        <v>0</v>
      </c>
    </row>
    <row r="45" spans="2:19" ht="21" customHeight="1" x14ac:dyDescent="0.2">
      <c r="B45" s="248" t="s">
        <v>74</v>
      </c>
      <c r="C45" s="68" t="s">
        <v>58</v>
      </c>
      <c r="D45" s="227" t="s">
        <v>58</v>
      </c>
      <c r="E45" s="227" t="s">
        <v>58</v>
      </c>
      <c r="F45" s="227" t="s">
        <v>58</v>
      </c>
      <c r="G45" s="245" t="s">
        <v>58</v>
      </c>
      <c r="H45" s="227" t="s">
        <v>58</v>
      </c>
      <c r="I45" s="227" t="s">
        <v>58</v>
      </c>
      <c r="J45" s="227" t="s">
        <v>58</v>
      </c>
      <c r="K45" s="68" t="s">
        <v>58</v>
      </c>
      <c r="L45" s="227" t="s">
        <v>58</v>
      </c>
      <c r="M45" s="227" t="s">
        <v>58</v>
      </c>
      <c r="N45" s="227" t="s">
        <v>58</v>
      </c>
      <c r="O45" s="68" t="s">
        <v>58</v>
      </c>
      <c r="P45" s="227" t="s">
        <v>58</v>
      </c>
      <c r="Q45" s="227" t="s">
        <v>58</v>
      </c>
      <c r="R45" s="227" t="s">
        <v>58</v>
      </c>
      <c r="S45" s="227" t="s">
        <v>58</v>
      </c>
    </row>
    <row r="46" spans="2:19" ht="11.25" customHeight="1" x14ac:dyDescent="0.2">
      <c r="B46" s="438" t="s">
        <v>75</v>
      </c>
      <c r="C46" s="321" t="s">
        <v>269</v>
      </c>
      <c r="D46" s="417" t="s">
        <v>211</v>
      </c>
      <c r="E46" s="249" t="s">
        <v>58</v>
      </c>
      <c r="F46" s="249" t="s">
        <v>58</v>
      </c>
      <c r="G46" s="241">
        <f t="shared" ref="G46:G52" si="10">H46+I46+J46+K46+L46+M46+N46+O46+P46+Q46+R46+S46</f>
        <v>0</v>
      </c>
      <c r="H46" s="241">
        <f t="shared" ref="H46:S46" si="11">H47+H48+H49+H50+H51</f>
        <v>0</v>
      </c>
      <c r="I46" s="241">
        <f t="shared" si="11"/>
        <v>0</v>
      </c>
      <c r="J46" s="241">
        <f t="shared" si="11"/>
        <v>0</v>
      </c>
      <c r="K46" s="241">
        <f t="shared" si="11"/>
        <v>0</v>
      </c>
      <c r="L46" s="241">
        <f t="shared" si="11"/>
        <v>0</v>
      </c>
      <c r="M46" s="241">
        <f t="shared" si="11"/>
        <v>0</v>
      </c>
      <c r="N46" s="241">
        <f t="shared" si="11"/>
        <v>0</v>
      </c>
      <c r="O46" s="241">
        <f t="shared" si="11"/>
        <v>0</v>
      </c>
      <c r="P46" s="241">
        <f t="shared" si="11"/>
        <v>0</v>
      </c>
      <c r="Q46" s="241">
        <f t="shared" si="11"/>
        <v>0</v>
      </c>
      <c r="R46" s="241">
        <f t="shared" si="11"/>
        <v>0</v>
      </c>
      <c r="S46" s="241">
        <f t="shared" si="11"/>
        <v>0</v>
      </c>
    </row>
    <row r="47" spans="2:19" ht="21" customHeight="1" x14ac:dyDescent="0.2">
      <c r="B47" s="438"/>
      <c r="C47" s="321"/>
      <c r="D47" s="417"/>
      <c r="E47" s="250" t="s">
        <v>60</v>
      </c>
      <c r="F47" s="250" t="s">
        <v>61</v>
      </c>
      <c r="G47" s="241">
        <f t="shared" si="10"/>
        <v>0</v>
      </c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</row>
    <row r="48" spans="2:19" ht="21" customHeight="1" x14ac:dyDescent="0.2">
      <c r="B48" s="438"/>
      <c r="C48" s="321"/>
      <c r="D48" s="417"/>
      <c r="E48" s="250" t="s">
        <v>62</v>
      </c>
      <c r="F48" s="250" t="s">
        <v>62</v>
      </c>
      <c r="G48" s="241">
        <f t="shared" si="10"/>
        <v>0</v>
      </c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</row>
    <row r="49" spans="2:19" ht="12.75" customHeight="1" x14ac:dyDescent="0.2">
      <c r="B49" s="438"/>
      <c r="C49" s="321"/>
      <c r="D49" s="417"/>
      <c r="E49" s="250" t="s">
        <v>63</v>
      </c>
      <c r="F49" s="250" t="s">
        <v>61</v>
      </c>
      <c r="G49" s="241">
        <f t="shared" si="10"/>
        <v>0</v>
      </c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</row>
    <row r="50" spans="2:19" ht="13.5" customHeight="1" x14ac:dyDescent="0.2">
      <c r="B50" s="438"/>
      <c r="C50" s="321"/>
      <c r="D50" s="417"/>
      <c r="E50" s="250" t="s">
        <v>64</v>
      </c>
      <c r="F50" s="250" t="s">
        <v>65</v>
      </c>
      <c r="G50" s="241">
        <f t="shared" si="10"/>
        <v>0</v>
      </c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</row>
    <row r="51" spans="2:19" ht="21" customHeight="1" x14ac:dyDescent="0.2">
      <c r="B51" s="438"/>
      <c r="C51" s="321"/>
      <c r="D51" s="417"/>
      <c r="E51" s="227" t="s">
        <v>64</v>
      </c>
      <c r="F51" s="227" t="s">
        <v>66</v>
      </c>
      <c r="G51" s="241">
        <f t="shared" si="10"/>
        <v>0</v>
      </c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</row>
    <row r="52" spans="2:19" ht="12.75" customHeight="1" x14ac:dyDescent="0.2">
      <c r="B52" s="246" t="s">
        <v>76</v>
      </c>
      <c r="C52" s="223" t="s">
        <v>270</v>
      </c>
      <c r="D52" s="224" t="s">
        <v>58</v>
      </c>
      <c r="E52" s="224" t="s">
        <v>58</v>
      </c>
      <c r="F52" s="224" t="s">
        <v>58</v>
      </c>
      <c r="G52" s="241">
        <f t="shared" si="10"/>
        <v>0</v>
      </c>
      <c r="H52" s="253">
        <f t="shared" ref="H52:S52" si="12">H54+H60+H66</f>
        <v>0</v>
      </c>
      <c r="I52" s="253">
        <f t="shared" si="12"/>
        <v>0</v>
      </c>
      <c r="J52" s="253">
        <f t="shared" si="12"/>
        <v>0</v>
      </c>
      <c r="K52" s="253">
        <f t="shared" si="12"/>
        <v>0</v>
      </c>
      <c r="L52" s="253">
        <f t="shared" si="12"/>
        <v>0</v>
      </c>
      <c r="M52" s="253">
        <f t="shared" si="12"/>
        <v>0</v>
      </c>
      <c r="N52" s="253">
        <f t="shared" si="12"/>
        <v>0</v>
      </c>
      <c r="O52" s="253">
        <f t="shared" si="12"/>
        <v>0</v>
      </c>
      <c r="P52" s="253">
        <f t="shared" si="12"/>
        <v>0</v>
      </c>
      <c r="Q52" s="253">
        <f t="shared" si="12"/>
        <v>0</v>
      </c>
      <c r="R52" s="253">
        <f t="shared" si="12"/>
        <v>0</v>
      </c>
      <c r="S52" s="253">
        <f t="shared" si="12"/>
        <v>0</v>
      </c>
    </row>
    <row r="53" spans="2:19" ht="21" customHeight="1" x14ac:dyDescent="0.2">
      <c r="B53" s="248" t="s">
        <v>19</v>
      </c>
      <c r="C53" s="68" t="s">
        <v>58</v>
      </c>
      <c r="D53" s="227" t="s">
        <v>58</v>
      </c>
      <c r="E53" s="227" t="s">
        <v>58</v>
      </c>
      <c r="F53" s="227" t="s">
        <v>58</v>
      </c>
      <c r="G53" s="245" t="s">
        <v>58</v>
      </c>
      <c r="H53" s="227" t="s">
        <v>58</v>
      </c>
      <c r="I53" s="227" t="s">
        <v>58</v>
      </c>
      <c r="J53" s="227" t="s">
        <v>58</v>
      </c>
      <c r="K53" s="68" t="s">
        <v>58</v>
      </c>
      <c r="L53" s="227" t="s">
        <v>58</v>
      </c>
      <c r="M53" s="227" t="s">
        <v>58</v>
      </c>
      <c r="N53" s="227" t="s">
        <v>58</v>
      </c>
      <c r="O53" s="68" t="s">
        <v>58</v>
      </c>
      <c r="P53" s="227" t="s">
        <v>58</v>
      </c>
      <c r="Q53" s="227" t="s">
        <v>58</v>
      </c>
      <c r="R53" s="227" t="s">
        <v>58</v>
      </c>
      <c r="S53" s="227" t="s">
        <v>58</v>
      </c>
    </row>
    <row r="54" spans="2:19" ht="11.25" customHeight="1" x14ac:dyDescent="0.2">
      <c r="B54" s="438" t="s">
        <v>271</v>
      </c>
      <c r="C54" s="321" t="s">
        <v>270</v>
      </c>
      <c r="D54" s="417" t="s">
        <v>69</v>
      </c>
      <c r="E54" s="249" t="s">
        <v>58</v>
      </c>
      <c r="F54" s="249" t="s">
        <v>58</v>
      </c>
      <c r="G54" s="241">
        <f t="shared" ref="G54:G83" si="13">H54+I54+J54+K54+L54+M54+N54+O54+P54+Q54+R54+S54</f>
        <v>0</v>
      </c>
      <c r="H54" s="241">
        <f t="shared" ref="H54:S54" si="14">H55+H56+H57+H58+H59</f>
        <v>0</v>
      </c>
      <c r="I54" s="241">
        <f t="shared" si="14"/>
        <v>0</v>
      </c>
      <c r="J54" s="241">
        <f t="shared" si="14"/>
        <v>0</v>
      </c>
      <c r="K54" s="241">
        <f t="shared" si="14"/>
        <v>0</v>
      </c>
      <c r="L54" s="241">
        <f t="shared" si="14"/>
        <v>0</v>
      </c>
      <c r="M54" s="241">
        <f t="shared" si="14"/>
        <v>0</v>
      </c>
      <c r="N54" s="241">
        <f t="shared" si="14"/>
        <v>0</v>
      </c>
      <c r="O54" s="241">
        <f t="shared" si="14"/>
        <v>0</v>
      </c>
      <c r="P54" s="241">
        <f t="shared" si="14"/>
        <v>0</v>
      </c>
      <c r="Q54" s="241">
        <f t="shared" si="14"/>
        <v>0</v>
      </c>
      <c r="R54" s="241">
        <f t="shared" si="14"/>
        <v>0</v>
      </c>
      <c r="S54" s="241">
        <f t="shared" si="14"/>
        <v>0</v>
      </c>
    </row>
    <row r="55" spans="2:19" ht="16.5" customHeight="1" x14ac:dyDescent="0.2">
      <c r="B55" s="438"/>
      <c r="C55" s="321"/>
      <c r="D55" s="417"/>
      <c r="E55" s="250" t="s">
        <v>60</v>
      </c>
      <c r="F55" s="250" t="s">
        <v>61</v>
      </c>
      <c r="G55" s="241">
        <f t="shared" si="13"/>
        <v>0</v>
      </c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</row>
    <row r="56" spans="2:19" ht="21" customHeight="1" x14ac:dyDescent="0.2">
      <c r="B56" s="438"/>
      <c r="C56" s="321"/>
      <c r="D56" s="417"/>
      <c r="E56" s="250" t="s">
        <v>62</v>
      </c>
      <c r="F56" s="250" t="s">
        <v>62</v>
      </c>
      <c r="G56" s="241">
        <f t="shared" si="13"/>
        <v>0</v>
      </c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</row>
    <row r="57" spans="2:19" ht="21" customHeight="1" x14ac:dyDescent="0.2">
      <c r="B57" s="438"/>
      <c r="C57" s="321"/>
      <c r="D57" s="417"/>
      <c r="E57" s="250" t="s">
        <v>63</v>
      </c>
      <c r="F57" s="250" t="s">
        <v>61</v>
      </c>
      <c r="G57" s="241">
        <f t="shared" si="13"/>
        <v>0</v>
      </c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</row>
    <row r="58" spans="2:19" ht="21.2" customHeight="1" x14ac:dyDescent="0.2">
      <c r="B58" s="438"/>
      <c r="C58" s="321"/>
      <c r="D58" s="417"/>
      <c r="E58" s="250" t="s">
        <v>64</v>
      </c>
      <c r="F58" s="250" t="s">
        <v>65</v>
      </c>
      <c r="G58" s="241">
        <f t="shared" si="13"/>
        <v>0</v>
      </c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</row>
    <row r="59" spans="2:19" ht="19.899999999999999" customHeight="1" x14ac:dyDescent="0.2">
      <c r="B59" s="438"/>
      <c r="C59" s="321"/>
      <c r="D59" s="417"/>
      <c r="E59" s="227" t="s">
        <v>64</v>
      </c>
      <c r="F59" s="227" t="s">
        <v>66</v>
      </c>
      <c r="G59" s="241">
        <f t="shared" si="13"/>
        <v>0</v>
      </c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</row>
    <row r="60" spans="2:19" ht="19.899999999999999" customHeight="1" x14ac:dyDescent="0.2">
      <c r="B60" s="438"/>
      <c r="C60" s="321"/>
      <c r="D60" s="417" t="s">
        <v>211</v>
      </c>
      <c r="E60" s="249" t="s">
        <v>58</v>
      </c>
      <c r="F60" s="249" t="s">
        <v>58</v>
      </c>
      <c r="G60" s="241">
        <f t="shared" si="13"/>
        <v>0</v>
      </c>
      <c r="H60" s="241">
        <f t="shared" ref="H60:S60" si="15">H61+H62+H63+H64+H65</f>
        <v>0</v>
      </c>
      <c r="I60" s="241">
        <f t="shared" si="15"/>
        <v>0</v>
      </c>
      <c r="J60" s="241">
        <f t="shared" si="15"/>
        <v>0</v>
      </c>
      <c r="K60" s="241">
        <f t="shared" si="15"/>
        <v>0</v>
      </c>
      <c r="L60" s="241">
        <f t="shared" si="15"/>
        <v>0</v>
      </c>
      <c r="M60" s="241">
        <f t="shared" si="15"/>
        <v>0</v>
      </c>
      <c r="N60" s="241">
        <f t="shared" si="15"/>
        <v>0</v>
      </c>
      <c r="O60" s="241">
        <f t="shared" si="15"/>
        <v>0</v>
      </c>
      <c r="P60" s="241">
        <f t="shared" si="15"/>
        <v>0</v>
      </c>
      <c r="Q60" s="241">
        <f t="shared" si="15"/>
        <v>0</v>
      </c>
      <c r="R60" s="241">
        <f t="shared" si="15"/>
        <v>0</v>
      </c>
      <c r="S60" s="241">
        <f t="shared" si="15"/>
        <v>0</v>
      </c>
    </row>
    <row r="61" spans="2:19" ht="26.25" customHeight="1" x14ac:dyDescent="0.2">
      <c r="B61" s="438"/>
      <c r="C61" s="321"/>
      <c r="D61" s="417"/>
      <c r="E61" s="250" t="s">
        <v>60</v>
      </c>
      <c r="F61" s="250" t="s">
        <v>61</v>
      </c>
      <c r="G61" s="241">
        <f t="shared" si="13"/>
        <v>0</v>
      </c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</row>
    <row r="62" spans="2:19" ht="21.75" customHeight="1" x14ac:dyDescent="0.2">
      <c r="B62" s="438"/>
      <c r="C62" s="321"/>
      <c r="D62" s="417"/>
      <c r="E62" s="250" t="s">
        <v>62</v>
      </c>
      <c r="F62" s="250" t="s">
        <v>62</v>
      </c>
      <c r="G62" s="241">
        <f t="shared" si="13"/>
        <v>0</v>
      </c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</row>
    <row r="63" spans="2:19" ht="27.75" customHeight="1" x14ac:dyDescent="0.2">
      <c r="B63" s="438"/>
      <c r="C63" s="321"/>
      <c r="D63" s="417"/>
      <c r="E63" s="250" t="s">
        <v>63</v>
      </c>
      <c r="F63" s="250" t="s">
        <v>61</v>
      </c>
      <c r="G63" s="241">
        <f t="shared" si="13"/>
        <v>0</v>
      </c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</row>
    <row r="64" spans="2:19" ht="21" customHeight="1" x14ac:dyDescent="0.2">
      <c r="B64" s="438"/>
      <c r="C64" s="321"/>
      <c r="D64" s="417"/>
      <c r="E64" s="250" t="s">
        <v>64</v>
      </c>
      <c r="F64" s="250" t="s">
        <v>65</v>
      </c>
      <c r="G64" s="241">
        <f t="shared" si="13"/>
        <v>0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</row>
    <row r="65" spans="2:19" ht="12.75" customHeight="1" x14ac:dyDescent="0.2">
      <c r="B65" s="438"/>
      <c r="C65" s="321"/>
      <c r="D65" s="417"/>
      <c r="E65" s="227" t="s">
        <v>64</v>
      </c>
      <c r="F65" s="227" t="s">
        <v>66</v>
      </c>
      <c r="G65" s="241">
        <f t="shared" si="13"/>
        <v>0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</row>
    <row r="66" spans="2:19" ht="21" customHeight="1" x14ac:dyDescent="0.2">
      <c r="B66" s="438"/>
      <c r="C66" s="321"/>
      <c r="D66" s="417" t="s">
        <v>214</v>
      </c>
      <c r="E66" s="249" t="s">
        <v>58</v>
      </c>
      <c r="F66" s="249" t="s">
        <v>58</v>
      </c>
      <c r="G66" s="241">
        <f t="shared" si="13"/>
        <v>0</v>
      </c>
      <c r="H66" s="241">
        <f t="shared" ref="H66:S66" si="16">H67+H68+H69+H70+H71</f>
        <v>0</v>
      </c>
      <c r="I66" s="241">
        <f t="shared" si="16"/>
        <v>0</v>
      </c>
      <c r="J66" s="241">
        <f t="shared" si="16"/>
        <v>0</v>
      </c>
      <c r="K66" s="241">
        <f t="shared" si="16"/>
        <v>0</v>
      </c>
      <c r="L66" s="241">
        <f t="shared" si="16"/>
        <v>0</v>
      </c>
      <c r="M66" s="241">
        <f t="shared" si="16"/>
        <v>0</v>
      </c>
      <c r="N66" s="241">
        <f t="shared" si="16"/>
        <v>0</v>
      </c>
      <c r="O66" s="241">
        <f t="shared" si="16"/>
        <v>0</v>
      </c>
      <c r="P66" s="241">
        <f t="shared" si="16"/>
        <v>0</v>
      </c>
      <c r="Q66" s="241">
        <f t="shared" si="16"/>
        <v>0</v>
      </c>
      <c r="R66" s="241">
        <f t="shared" si="16"/>
        <v>0</v>
      </c>
      <c r="S66" s="241">
        <f t="shared" si="16"/>
        <v>0</v>
      </c>
    </row>
    <row r="67" spans="2:19" ht="21" customHeight="1" x14ac:dyDescent="0.2">
      <c r="B67" s="438"/>
      <c r="C67" s="321"/>
      <c r="D67" s="417"/>
      <c r="E67" s="250" t="s">
        <v>60</v>
      </c>
      <c r="F67" s="250" t="s">
        <v>61</v>
      </c>
      <c r="G67" s="241">
        <f t="shared" si="13"/>
        <v>0</v>
      </c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</row>
    <row r="68" spans="2:19" ht="21" customHeight="1" x14ac:dyDescent="0.2">
      <c r="B68" s="438"/>
      <c r="C68" s="321"/>
      <c r="D68" s="417"/>
      <c r="E68" s="250" t="s">
        <v>62</v>
      </c>
      <c r="F68" s="250" t="s">
        <v>62</v>
      </c>
      <c r="G68" s="241">
        <f t="shared" si="13"/>
        <v>0</v>
      </c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</row>
    <row r="69" spans="2:19" ht="21" customHeight="1" x14ac:dyDescent="0.2">
      <c r="B69" s="438"/>
      <c r="C69" s="321"/>
      <c r="D69" s="417"/>
      <c r="E69" s="250" t="s">
        <v>63</v>
      </c>
      <c r="F69" s="250" t="s">
        <v>61</v>
      </c>
      <c r="G69" s="241">
        <f t="shared" si="13"/>
        <v>0</v>
      </c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</row>
    <row r="70" spans="2:19" ht="21" customHeight="1" x14ac:dyDescent="0.2">
      <c r="B70" s="438"/>
      <c r="C70" s="321"/>
      <c r="D70" s="417"/>
      <c r="E70" s="250" t="s">
        <v>64</v>
      </c>
      <c r="F70" s="250" t="s">
        <v>65</v>
      </c>
      <c r="G70" s="241">
        <f t="shared" si="13"/>
        <v>0</v>
      </c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</row>
    <row r="71" spans="2:19" ht="21" customHeight="1" x14ac:dyDescent="0.2">
      <c r="B71" s="438"/>
      <c r="C71" s="321"/>
      <c r="D71" s="417"/>
      <c r="E71" s="227" t="s">
        <v>64</v>
      </c>
      <c r="F71" s="227" t="s">
        <v>66</v>
      </c>
      <c r="G71" s="241">
        <f t="shared" si="13"/>
        <v>0</v>
      </c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</row>
    <row r="72" spans="2:19" ht="21" customHeight="1" x14ac:dyDescent="0.2">
      <c r="B72" s="438" t="s">
        <v>77</v>
      </c>
      <c r="C72" s="321" t="s">
        <v>215</v>
      </c>
      <c r="D72" s="417" t="s">
        <v>211</v>
      </c>
      <c r="E72" s="249" t="s">
        <v>58</v>
      </c>
      <c r="F72" s="249" t="s">
        <v>58</v>
      </c>
      <c r="G72" s="241">
        <f t="shared" si="13"/>
        <v>0</v>
      </c>
      <c r="H72" s="241">
        <f t="shared" ref="H72:S72" si="17">H73+H74+H75+H76+H77</f>
        <v>0</v>
      </c>
      <c r="I72" s="241">
        <f t="shared" si="17"/>
        <v>0</v>
      </c>
      <c r="J72" s="241">
        <f t="shared" si="17"/>
        <v>0</v>
      </c>
      <c r="K72" s="241">
        <f t="shared" si="17"/>
        <v>0</v>
      </c>
      <c r="L72" s="241">
        <f t="shared" si="17"/>
        <v>0</v>
      </c>
      <c r="M72" s="241">
        <f t="shared" si="17"/>
        <v>0</v>
      </c>
      <c r="N72" s="241">
        <f t="shared" si="17"/>
        <v>0</v>
      </c>
      <c r="O72" s="241">
        <f t="shared" si="17"/>
        <v>0</v>
      </c>
      <c r="P72" s="241">
        <f t="shared" si="17"/>
        <v>0</v>
      </c>
      <c r="Q72" s="241">
        <f t="shared" si="17"/>
        <v>0</v>
      </c>
      <c r="R72" s="241">
        <f t="shared" si="17"/>
        <v>0</v>
      </c>
      <c r="S72" s="241">
        <f t="shared" si="17"/>
        <v>0</v>
      </c>
    </row>
    <row r="73" spans="2:19" ht="21" customHeight="1" x14ac:dyDescent="0.2">
      <c r="B73" s="438"/>
      <c r="C73" s="321"/>
      <c r="D73" s="417"/>
      <c r="E73" s="250" t="s">
        <v>60</v>
      </c>
      <c r="F73" s="250" t="s">
        <v>61</v>
      </c>
      <c r="G73" s="241">
        <f t="shared" si="13"/>
        <v>0</v>
      </c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</row>
    <row r="74" spans="2:19" ht="17.45" customHeight="1" x14ac:dyDescent="0.2">
      <c r="B74" s="438"/>
      <c r="C74" s="321"/>
      <c r="D74" s="417"/>
      <c r="E74" s="250" t="s">
        <v>62</v>
      </c>
      <c r="F74" s="250" t="s">
        <v>62</v>
      </c>
      <c r="G74" s="241">
        <f t="shared" si="13"/>
        <v>0</v>
      </c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</row>
    <row r="75" spans="2:19" ht="22.5" customHeight="1" x14ac:dyDescent="0.2">
      <c r="B75" s="438"/>
      <c r="C75" s="321"/>
      <c r="D75" s="417"/>
      <c r="E75" s="250" t="s">
        <v>63</v>
      </c>
      <c r="F75" s="250" t="s">
        <v>61</v>
      </c>
      <c r="G75" s="241">
        <f t="shared" si="13"/>
        <v>0</v>
      </c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</row>
    <row r="76" spans="2:19" ht="27.6" customHeight="1" x14ac:dyDescent="0.2">
      <c r="B76" s="438"/>
      <c r="C76" s="321"/>
      <c r="D76" s="417"/>
      <c r="E76" s="250" t="s">
        <v>64</v>
      </c>
      <c r="F76" s="250" t="s">
        <v>65</v>
      </c>
      <c r="G76" s="241">
        <f t="shared" si="13"/>
        <v>0</v>
      </c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</row>
    <row r="77" spans="2:19" ht="27.6" customHeight="1" x14ac:dyDescent="0.2">
      <c r="B77" s="438"/>
      <c r="C77" s="321"/>
      <c r="D77" s="417"/>
      <c r="E77" s="227" t="s">
        <v>64</v>
      </c>
      <c r="F77" s="227" t="s">
        <v>66</v>
      </c>
      <c r="G77" s="241">
        <f t="shared" si="13"/>
        <v>0</v>
      </c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</row>
    <row r="78" spans="2:19" ht="26.25" customHeight="1" x14ac:dyDescent="0.2">
      <c r="B78" s="438" t="s">
        <v>78</v>
      </c>
      <c r="C78" s="321" t="s">
        <v>216</v>
      </c>
      <c r="D78" s="417" t="s">
        <v>211</v>
      </c>
      <c r="E78" s="249" t="s">
        <v>58</v>
      </c>
      <c r="F78" s="249" t="s">
        <v>58</v>
      </c>
      <c r="G78" s="241">
        <f t="shared" si="13"/>
        <v>0</v>
      </c>
      <c r="H78" s="241">
        <f t="shared" ref="H78:S78" si="18">H79+H80+H81+H82+H83</f>
        <v>0</v>
      </c>
      <c r="I78" s="241">
        <f t="shared" si="18"/>
        <v>0</v>
      </c>
      <c r="J78" s="241">
        <f t="shared" si="18"/>
        <v>0</v>
      </c>
      <c r="K78" s="241">
        <f t="shared" si="18"/>
        <v>0</v>
      </c>
      <c r="L78" s="241">
        <f t="shared" si="18"/>
        <v>0</v>
      </c>
      <c r="M78" s="241">
        <f t="shared" si="18"/>
        <v>0</v>
      </c>
      <c r="N78" s="241">
        <f t="shared" si="18"/>
        <v>0</v>
      </c>
      <c r="O78" s="241">
        <f t="shared" si="18"/>
        <v>0</v>
      </c>
      <c r="P78" s="241">
        <f t="shared" si="18"/>
        <v>0</v>
      </c>
      <c r="Q78" s="241">
        <f t="shared" si="18"/>
        <v>0</v>
      </c>
      <c r="R78" s="241">
        <f t="shared" si="18"/>
        <v>0</v>
      </c>
      <c r="S78" s="241">
        <f t="shared" si="18"/>
        <v>0</v>
      </c>
    </row>
    <row r="79" spans="2:19" ht="14.25" customHeight="1" x14ac:dyDescent="0.2">
      <c r="B79" s="438"/>
      <c r="C79" s="321"/>
      <c r="D79" s="417"/>
      <c r="E79" s="250" t="s">
        <v>60</v>
      </c>
      <c r="F79" s="250" t="s">
        <v>61</v>
      </c>
      <c r="G79" s="241">
        <f t="shared" si="13"/>
        <v>0</v>
      </c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</row>
    <row r="80" spans="2:19" ht="12.75" customHeight="1" x14ac:dyDescent="0.2">
      <c r="B80" s="438"/>
      <c r="C80" s="321"/>
      <c r="D80" s="417"/>
      <c r="E80" s="250" t="s">
        <v>62</v>
      </c>
      <c r="F80" s="250" t="s">
        <v>62</v>
      </c>
      <c r="G80" s="241">
        <f t="shared" si="13"/>
        <v>0</v>
      </c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</row>
    <row r="81" spans="2:19" ht="21" customHeight="1" x14ac:dyDescent="0.2">
      <c r="B81" s="438"/>
      <c r="C81" s="321"/>
      <c r="D81" s="417"/>
      <c r="E81" s="250" t="s">
        <v>63</v>
      </c>
      <c r="F81" s="250" t="s">
        <v>61</v>
      </c>
      <c r="G81" s="241">
        <f t="shared" si="13"/>
        <v>0</v>
      </c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</row>
    <row r="82" spans="2:19" ht="21" customHeight="1" x14ac:dyDescent="0.2">
      <c r="B82" s="438"/>
      <c r="C82" s="321"/>
      <c r="D82" s="417"/>
      <c r="E82" s="250" t="s">
        <v>64</v>
      </c>
      <c r="F82" s="250" t="s">
        <v>65</v>
      </c>
      <c r="G82" s="241">
        <f t="shared" si="13"/>
        <v>0</v>
      </c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</row>
    <row r="83" spans="2:19" ht="21" customHeight="1" x14ac:dyDescent="0.2">
      <c r="B83" s="438"/>
      <c r="C83" s="321"/>
      <c r="D83" s="417"/>
      <c r="E83" s="227" t="s">
        <v>64</v>
      </c>
      <c r="F83" s="227" t="s">
        <v>66</v>
      </c>
      <c r="G83" s="241">
        <f t="shared" si="13"/>
        <v>0</v>
      </c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</row>
    <row r="84" spans="2:19" ht="21" customHeight="1" x14ac:dyDescent="0.2">
      <c r="B84" s="246" t="s">
        <v>79</v>
      </c>
      <c r="C84" s="68" t="s">
        <v>217</v>
      </c>
      <c r="D84" s="227" t="s">
        <v>58</v>
      </c>
      <c r="E84" s="227" t="s">
        <v>58</v>
      </c>
      <c r="F84" s="227" t="s">
        <v>58</v>
      </c>
      <c r="G84" s="241">
        <f>H83+I83+J83+K83+L83+M83+N83+O83+P83+Q83+R83+S83</f>
        <v>0</v>
      </c>
      <c r="H84" s="254">
        <f t="shared" ref="H84:S84" si="19">H86+H92</f>
        <v>0</v>
      </c>
      <c r="I84" s="254">
        <f t="shared" si="19"/>
        <v>0</v>
      </c>
      <c r="J84" s="254">
        <f t="shared" si="19"/>
        <v>0</v>
      </c>
      <c r="K84" s="254">
        <f t="shared" si="19"/>
        <v>0</v>
      </c>
      <c r="L84" s="254">
        <f t="shared" si="19"/>
        <v>0</v>
      </c>
      <c r="M84" s="254">
        <f t="shared" si="19"/>
        <v>0</v>
      </c>
      <c r="N84" s="254">
        <f t="shared" si="19"/>
        <v>0</v>
      </c>
      <c r="O84" s="254">
        <f t="shared" si="19"/>
        <v>0</v>
      </c>
      <c r="P84" s="254">
        <f t="shared" si="19"/>
        <v>0</v>
      </c>
      <c r="Q84" s="254">
        <f t="shared" si="19"/>
        <v>0</v>
      </c>
      <c r="R84" s="254">
        <f t="shared" si="19"/>
        <v>0</v>
      </c>
      <c r="S84" s="254">
        <f t="shared" si="19"/>
        <v>0</v>
      </c>
    </row>
    <row r="85" spans="2:19" ht="11.25" customHeight="1" x14ac:dyDescent="0.2">
      <c r="B85" s="248" t="s">
        <v>19</v>
      </c>
      <c r="C85" s="68" t="s">
        <v>58</v>
      </c>
      <c r="D85" s="227" t="s">
        <v>58</v>
      </c>
      <c r="E85" s="227" t="s">
        <v>58</v>
      </c>
      <c r="F85" s="227" t="s">
        <v>58</v>
      </c>
      <c r="G85" s="245" t="s">
        <v>58</v>
      </c>
      <c r="H85" s="227" t="s">
        <v>58</v>
      </c>
      <c r="I85" s="227" t="s">
        <v>58</v>
      </c>
      <c r="J85" s="227" t="s">
        <v>58</v>
      </c>
      <c r="K85" s="68" t="s">
        <v>58</v>
      </c>
      <c r="L85" s="227" t="s">
        <v>58</v>
      </c>
      <c r="M85" s="227" t="s">
        <v>58</v>
      </c>
      <c r="N85" s="227" t="s">
        <v>58</v>
      </c>
      <c r="O85" s="68" t="s">
        <v>58</v>
      </c>
      <c r="P85" s="227" t="s">
        <v>58</v>
      </c>
      <c r="Q85" s="227" t="s">
        <v>58</v>
      </c>
      <c r="R85" s="227" t="s">
        <v>58</v>
      </c>
      <c r="S85" s="227" t="s">
        <v>58</v>
      </c>
    </row>
    <row r="86" spans="2:19" ht="28.5" customHeight="1" x14ac:dyDescent="0.2">
      <c r="B86" s="438" t="s">
        <v>80</v>
      </c>
      <c r="C86" s="321" t="s">
        <v>217</v>
      </c>
      <c r="D86" s="417" t="s">
        <v>224</v>
      </c>
      <c r="E86" s="249" t="s">
        <v>58</v>
      </c>
      <c r="F86" s="249" t="s">
        <v>58</v>
      </c>
      <c r="G86" s="241">
        <f t="shared" ref="G86:G97" si="20">H86+I86+J86+K86+L86+M86+N86+O86+P86+Q86+R86+S86</f>
        <v>0</v>
      </c>
      <c r="H86" s="241">
        <f t="shared" ref="H86:S86" si="21">H87+H88+H89+H90+H91</f>
        <v>0</v>
      </c>
      <c r="I86" s="241">
        <f t="shared" si="21"/>
        <v>0</v>
      </c>
      <c r="J86" s="241">
        <f t="shared" si="21"/>
        <v>0</v>
      </c>
      <c r="K86" s="241">
        <f t="shared" si="21"/>
        <v>0</v>
      </c>
      <c r="L86" s="241">
        <f t="shared" si="21"/>
        <v>0</v>
      </c>
      <c r="M86" s="241">
        <f t="shared" si="21"/>
        <v>0</v>
      </c>
      <c r="N86" s="241">
        <f t="shared" si="21"/>
        <v>0</v>
      </c>
      <c r="O86" s="241">
        <f t="shared" si="21"/>
        <v>0</v>
      </c>
      <c r="P86" s="241">
        <f t="shared" si="21"/>
        <v>0</v>
      </c>
      <c r="Q86" s="241">
        <f t="shared" si="21"/>
        <v>0</v>
      </c>
      <c r="R86" s="241">
        <f t="shared" si="21"/>
        <v>0</v>
      </c>
      <c r="S86" s="241">
        <f t="shared" si="21"/>
        <v>0</v>
      </c>
    </row>
    <row r="87" spans="2:19" ht="33.6" customHeight="1" x14ac:dyDescent="0.2">
      <c r="B87" s="438"/>
      <c r="C87" s="321"/>
      <c r="D87" s="417"/>
      <c r="E87" s="250" t="s">
        <v>60</v>
      </c>
      <c r="F87" s="250" t="s">
        <v>61</v>
      </c>
      <c r="G87" s="241">
        <f t="shared" si="20"/>
        <v>0</v>
      </c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</row>
    <row r="88" spans="2:19" ht="31.15" customHeight="1" x14ac:dyDescent="0.2">
      <c r="B88" s="438"/>
      <c r="C88" s="321"/>
      <c r="D88" s="417"/>
      <c r="E88" s="250" t="s">
        <v>62</v>
      </c>
      <c r="F88" s="250" t="s">
        <v>62</v>
      </c>
      <c r="G88" s="241">
        <f t="shared" si="20"/>
        <v>0</v>
      </c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</row>
    <row r="89" spans="2:19" ht="21" customHeight="1" x14ac:dyDescent="0.2">
      <c r="B89" s="438"/>
      <c r="C89" s="321"/>
      <c r="D89" s="417"/>
      <c r="E89" s="250" t="s">
        <v>63</v>
      </c>
      <c r="F89" s="250" t="s">
        <v>61</v>
      </c>
      <c r="G89" s="241">
        <f t="shared" si="20"/>
        <v>0</v>
      </c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</row>
    <row r="90" spans="2:19" x14ac:dyDescent="0.2">
      <c r="B90" s="438"/>
      <c r="C90" s="321"/>
      <c r="D90" s="417"/>
      <c r="E90" s="250" t="s">
        <v>64</v>
      </c>
      <c r="F90" s="250" t="s">
        <v>65</v>
      </c>
      <c r="G90" s="241">
        <f t="shared" si="20"/>
        <v>0</v>
      </c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</row>
    <row r="91" spans="2:19" x14ac:dyDescent="0.2">
      <c r="B91" s="438"/>
      <c r="C91" s="321"/>
      <c r="D91" s="417"/>
      <c r="E91" s="227" t="s">
        <v>64</v>
      </c>
      <c r="F91" s="227" t="s">
        <v>66</v>
      </c>
      <c r="G91" s="241">
        <f t="shared" si="20"/>
        <v>0</v>
      </c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</row>
    <row r="92" spans="2:19" ht="12.75" customHeight="1" x14ac:dyDescent="0.2">
      <c r="B92" s="438"/>
      <c r="C92" s="321"/>
      <c r="D92" s="417" t="s">
        <v>211</v>
      </c>
      <c r="E92" s="249" t="s">
        <v>58</v>
      </c>
      <c r="F92" s="249" t="s">
        <v>58</v>
      </c>
      <c r="G92" s="241">
        <f t="shared" si="20"/>
        <v>0</v>
      </c>
      <c r="H92" s="241">
        <f t="shared" ref="H92:S92" si="22">H93+H94+H95+H96+H97</f>
        <v>0</v>
      </c>
      <c r="I92" s="241">
        <f t="shared" si="22"/>
        <v>0</v>
      </c>
      <c r="J92" s="241">
        <f t="shared" si="22"/>
        <v>0</v>
      </c>
      <c r="K92" s="241">
        <f t="shared" si="22"/>
        <v>0</v>
      </c>
      <c r="L92" s="241">
        <f t="shared" si="22"/>
        <v>0</v>
      </c>
      <c r="M92" s="241">
        <f t="shared" si="22"/>
        <v>0</v>
      </c>
      <c r="N92" s="241">
        <f t="shared" si="22"/>
        <v>0</v>
      </c>
      <c r="O92" s="241">
        <f t="shared" si="22"/>
        <v>0</v>
      </c>
      <c r="P92" s="241">
        <f t="shared" si="22"/>
        <v>0</v>
      </c>
      <c r="Q92" s="241">
        <f t="shared" si="22"/>
        <v>0</v>
      </c>
      <c r="R92" s="241">
        <f t="shared" si="22"/>
        <v>0</v>
      </c>
      <c r="S92" s="241">
        <f t="shared" si="22"/>
        <v>0</v>
      </c>
    </row>
    <row r="93" spans="2:19" x14ac:dyDescent="0.2">
      <c r="B93" s="438"/>
      <c r="C93" s="321"/>
      <c r="D93" s="417"/>
      <c r="E93" s="250" t="s">
        <v>60</v>
      </c>
      <c r="F93" s="250" t="s">
        <v>61</v>
      </c>
      <c r="G93" s="241">
        <f t="shared" si="20"/>
        <v>0</v>
      </c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</row>
    <row r="94" spans="2:19" x14ac:dyDescent="0.2">
      <c r="B94" s="438"/>
      <c r="C94" s="321"/>
      <c r="D94" s="417"/>
      <c r="E94" s="250" t="s">
        <v>62</v>
      </c>
      <c r="F94" s="250" t="s">
        <v>62</v>
      </c>
      <c r="G94" s="241">
        <f t="shared" si="20"/>
        <v>0</v>
      </c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</row>
    <row r="95" spans="2:19" x14ac:dyDescent="0.2">
      <c r="B95" s="438"/>
      <c r="C95" s="321"/>
      <c r="D95" s="417"/>
      <c r="E95" s="250" t="s">
        <v>63</v>
      </c>
      <c r="F95" s="250" t="s">
        <v>61</v>
      </c>
      <c r="G95" s="241">
        <f t="shared" si="20"/>
        <v>0</v>
      </c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</row>
    <row r="96" spans="2:19" x14ac:dyDescent="0.2">
      <c r="B96" s="438"/>
      <c r="C96" s="321"/>
      <c r="D96" s="417"/>
      <c r="E96" s="250" t="s">
        <v>64</v>
      </c>
      <c r="F96" s="250" t="s">
        <v>65</v>
      </c>
      <c r="G96" s="241">
        <f t="shared" si="20"/>
        <v>0</v>
      </c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</row>
    <row r="97" spans="2:19" x14ac:dyDescent="0.2">
      <c r="B97" s="438"/>
      <c r="C97" s="321"/>
      <c r="D97" s="417"/>
      <c r="E97" s="227" t="s">
        <v>64</v>
      </c>
      <c r="F97" s="227" t="s">
        <v>66</v>
      </c>
      <c r="G97" s="241">
        <f t="shared" si="20"/>
        <v>0</v>
      </c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</row>
    <row r="98" spans="2:19" x14ac:dyDescent="0.2">
      <c r="B98" s="248" t="s">
        <v>74</v>
      </c>
      <c r="C98" s="68" t="s">
        <v>58</v>
      </c>
      <c r="D98" s="227" t="s">
        <v>58</v>
      </c>
      <c r="E98" s="227" t="s">
        <v>58</v>
      </c>
      <c r="F98" s="227" t="s">
        <v>58</v>
      </c>
      <c r="G98" s="245" t="s">
        <v>58</v>
      </c>
      <c r="H98" s="227" t="s">
        <v>58</v>
      </c>
      <c r="I98" s="227" t="s">
        <v>58</v>
      </c>
      <c r="J98" s="227" t="s">
        <v>58</v>
      </c>
      <c r="K98" s="68" t="s">
        <v>58</v>
      </c>
      <c r="L98" s="227" t="s">
        <v>58</v>
      </c>
      <c r="M98" s="227" t="s">
        <v>58</v>
      </c>
      <c r="N98" s="227" t="s">
        <v>58</v>
      </c>
      <c r="O98" s="68" t="s">
        <v>58</v>
      </c>
      <c r="P98" s="227" t="s">
        <v>58</v>
      </c>
      <c r="Q98" s="227" t="s">
        <v>58</v>
      </c>
      <c r="R98" s="227" t="s">
        <v>58</v>
      </c>
      <c r="S98" s="227" t="s">
        <v>58</v>
      </c>
    </row>
    <row r="99" spans="2:19" ht="12.75" customHeight="1" x14ac:dyDescent="0.2">
      <c r="B99" s="248" t="s">
        <v>81</v>
      </c>
      <c r="C99" s="321" t="s">
        <v>217</v>
      </c>
      <c r="D99" s="417" t="s">
        <v>211</v>
      </c>
      <c r="E99" s="227" t="s">
        <v>58</v>
      </c>
      <c r="F99" s="227" t="s">
        <v>58</v>
      </c>
      <c r="G99" s="241">
        <f>H99+I99+J99+K99+L99+M99+N99+O99+P99+Q99+R99+S99</f>
        <v>0</v>
      </c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</row>
    <row r="100" spans="2:19" ht="15" x14ac:dyDescent="0.2">
      <c r="B100" s="235" t="s">
        <v>221</v>
      </c>
      <c r="C100" s="321"/>
      <c r="D100" s="417"/>
      <c r="E100" s="227" t="s">
        <v>58</v>
      </c>
      <c r="F100" s="227" t="s">
        <v>58</v>
      </c>
      <c r="G100" s="241">
        <f>H100+I100+J100+K100+L100+M100+N100+O100+P100+Q100+R100+S100</f>
        <v>0</v>
      </c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</row>
    <row r="101" spans="2:19" ht="15" x14ac:dyDescent="0.2">
      <c r="B101" s="235" t="s">
        <v>222</v>
      </c>
      <c r="C101" s="321"/>
      <c r="D101" s="417"/>
      <c r="E101" s="227" t="s">
        <v>58</v>
      </c>
      <c r="F101" s="227" t="s">
        <v>58</v>
      </c>
      <c r="G101" s="241">
        <f>H101+I101+J101+K101+L101+M101+N101+O101+P101+Q101+R101+S101</f>
        <v>0</v>
      </c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</row>
    <row r="102" spans="2:19" x14ac:dyDescent="0.2">
      <c r="B102" s="246" t="s">
        <v>82</v>
      </c>
      <c r="C102" s="64">
        <v>226</v>
      </c>
      <c r="D102" s="230" t="s">
        <v>58</v>
      </c>
      <c r="E102" s="230" t="s">
        <v>58</v>
      </c>
      <c r="F102" s="230" t="s">
        <v>58</v>
      </c>
      <c r="G102" s="241">
        <f>H102+I102+J102+K102+L102+M102+N102+O102+P102+Q102+R102+S102</f>
        <v>0</v>
      </c>
      <c r="H102" s="253">
        <f t="shared" ref="H102:S102" si="23">H104+H112</f>
        <v>0</v>
      </c>
      <c r="I102" s="253">
        <f t="shared" si="23"/>
        <v>0</v>
      </c>
      <c r="J102" s="253">
        <f t="shared" si="23"/>
        <v>0</v>
      </c>
      <c r="K102" s="253">
        <f t="shared" si="23"/>
        <v>0</v>
      </c>
      <c r="L102" s="253">
        <f t="shared" si="23"/>
        <v>0</v>
      </c>
      <c r="M102" s="253">
        <f t="shared" si="23"/>
        <v>0</v>
      </c>
      <c r="N102" s="253">
        <f t="shared" si="23"/>
        <v>0</v>
      </c>
      <c r="O102" s="253">
        <f t="shared" si="23"/>
        <v>0</v>
      </c>
      <c r="P102" s="253">
        <f t="shared" si="23"/>
        <v>0</v>
      </c>
      <c r="Q102" s="253">
        <f t="shared" si="23"/>
        <v>0</v>
      </c>
      <c r="R102" s="253">
        <f t="shared" si="23"/>
        <v>0</v>
      </c>
      <c r="S102" s="253">
        <f t="shared" si="23"/>
        <v>0</v>
      </c>
    </row>
    <row r="103" spans="2:19" x14ac:dyDescent="0.2">
      <c r="B103" s="248" t="s">
        <v>19</v>
      </c>
      <c r="C103" s="68" t="s">
        <v>58</v>
      </c>
      <c r="D103" s="227" t="s">
        <v>58</v>
      </c>
      <c r="E103" s="227" t="s">
        <v>58</v>
      </c>
      <c r="F103" s="227" t="s">
        <v>58</v>
      </c>
      <c r="G103" s="245" t="s">
        <v>58</v>
      </c>
      <c r="H103" s="227" t="s">
        <v>58</v>
      </c>
      <c r="I103" s="227" t="s">
        <v>58</v>
      </c>
      <c r="J103" s="227" t="s">
        <v>58</v>
      </c>
      <c r="K103" s="68" t="s">
        <v>58</v>
      </c>
      <c r="L103" s="227" t="s">
        <v>58</v>
      </c>
      <c r="M103" s="227" t="s">
        <v>58</v>
      </c>
      <c r="N103" s="227" t="s">
        <v>58</v>
      </c>
      <c r="O103" s="68" t="s">
        <v>58</v>
      </c>
      <c r="P103" s="227" t="s">
        <v>58</v>
      </c>
      <c r="Q103" s="227" t="s">
        <v>58</v>
      </c>
      <c r="R103" s="227" t="s">
        <v>58</v>
      </c>
      <c r="S103" s="227" t="s">
        <v>58</v>
      </c>
    </row>
    <row r="104" spans="2:19" ht="12.75" customHeight="1" x14ac:dyDescent="0.2">
      <c r="B104" s="438" t="s">
        <v>82</v>
      </c>
      <c r="C104" s="320">
        <v>226</v>
      </c>
      <c r="D104" s="419">
        <v>243</v>
      </c>
      <c r="E104" s="249" t="s">
        <v>58</v>
      </c>
      <c r="F104" s="249" t="s">
        <v>58</v>
      </c>
      <c r="G104" s="241">
        <f t="shared" ref="G104:G109" si="24">H104+I104+J104+K104+L104+M104+N104+O104+P104+Q104+R104+S104</f>
        <v>0</v>
      </c>
      <c r="H104" s="241">
        <f t="shared" ref="H104:S104" si="25">H105+H106+H107+H108+H109</f>
        <v>0</v>
      </c>
      <c r="I104" s="241">
        <f t="shared" si="25"/>
        <v>0</v>
      </c>
      <c r="J104" s="241">
        <f t="shared" si="25"/>
        <v>0</v>
      </c>
      <c r="K104" s="241">
        <f t="shared" si="25"/>
        <v>0</v>
      </c>
      <c r="L104" s="241">
        <f t="shared" si="25"/>
        <v>0</v>
      </c>
      <c r="M104" s="241">
        <f t="shared" si="25"/>
        <v>0</v>
      </c>
      <c r="N104" s="241">
        <f t="shared" si="25"/>
        <v>0</v>
      </c>
      <c r="O104" s="241">
        <f t="shared" si="25"/>
        <v>0</v>
      </c>
      <c r="P104" s="241">
        <f t="shared" si="25"/>
        <v>0</v>
      </c>
      <c r="Q104" s="241">
        <f t="shared" si="25"/>
        <v>0</v>
      </c>
      <c r="R104" s="241">
        <f t="shared" si="25"/>
        <v>0</v>
      </c>
      <c r="S104" s="241">
        <f t="shared" si="25"/>
        <v>0</v>
      </c>
    </row>
    <row r="105" spans="2:19" x14ac:dyDescent="0.2">
      <c r="B105" s="438"/>
      <c r="C105" s="320"/>
      <c r="D105" s="419"/>
      <c r="E105" s="250" t="s">
        <v>60</v>
      </c>
      <c r="F105" s="250" t="s">
        <v>61</v>
      </c>
      <c r="G105" s="241">
        <f t="shared" si="24"/>
        <v>0</v>
      </c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</row>
    <row r="106" spans="2:19" x14ac:dyDescent="0.2">
      <c r="B106" s="438"/>
      <c r="C106" s="320"/>
      <c r="D106" s="419"/>
      <c r="E106" s="250" t="s">
        <v>62</v>
      </c>
      <c r="F106" s="250" t="s">
        <v>62</v>
      </c>
      <c r="G106" s="241">
        <f t="shared" si="24"/>
        <v>0</v>
      </c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</row>
    <row r="107" spans="2:19" x14ac:dyDescent="0.2">
      <c r="B107" s="438"/>
      <c r="C107" s="320"/>
      <c r="D107" s="419"/>
      <c r="E107" s="250" t="s">
        <v>63</v>
      </c>
      <c r="F107" s="250" t="s">
        <v>61</v>
      </c>
      <c r="G107" s="241">
        <f t="shared" si="24"/>
        <v>0</v>
      </c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</row>
    <row r="108" spans="2:19" x14ac:dyDescent="0.2">
      <c r="B108" s="438"/>
      <c r="C108" s="320"/>
      <c r="D108" s="419"/>
      <c r="E108" s="250" t="s">
        <v>64</v>
      </c>
      <c r="F108" s="250" t="s">
        <v>65</v>
      </c>
      <c r="G108" s="241">
        <f t="shared" si="24"/>
        <v>0</v>
      </c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</row>
    <row r="109" spans="2:19" x14ac:dyDescent="0.2">
      <c r="B109" s="438"/>
      <c r="C109" s="320"/>
      <c r="D109" s="419"/>
      <c r="E109" s="227" t="s">
        <v>64</v>
      </c>
      <c r="F109" s="227" t="s">
        <v>66</v>
      </c>
      <c r="G109" s="241">
        <f t="shared" si="24"/>
        <v>0</v>
      </c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</row>
    <row r="110" spans="2:19" x14ac:dyDescent="0.2">
      <c r="B110" s="248" t="s">
        <v>74</v>
      </c>
      <c r="C110" s="68" t="s">
        <v>58</v>
      </c>
      <c r="D110" s="227" t="s">
        <v>58</v>
      </c>
      <c r="E110" s="227" t="s">
        <v>58</v>
      </c>
      <c r="F110" s="227" t="s">
        <v>58</v>
      </c>
      <c r="G110" s="245" t="s">
        <v>58</v>
      </c>
      <c r="H110" s="227" t="s">
        <v>58</v>
      </c>
      <c r="I110" s="227" t="s">
        <v>58</v>
      </c>
      <c r="J110" s="227" t="s">
        <v>58</v>
      </c>
      <c r="K110" s="68" t="s">
        <v>58</v>
      </c>
      <c r="L110" s="227" t="s">
        <v>58</v>
      </c>
      <c r="M110" s="227" t="s">
        <v>58</v>
      </c>
      <c r="N110" s="227" t="s">
        <v>58</v>
      </c>
      <c r="O110" s="68" t="s">
        <v>58</v>
      </c>
      <c r="P110" s="227" t="s">
        <v>58</v>
      </c>
      <c r="Q110" s="227" t="s">
        <v>58</v>
      </c>
      <c r="R110" s="227" t="s">
        <v>58</v>
      </c>
      <c r="S110" s="227" t="s">
        <v>58</v>
      </c>
    </row>
    <row r="111" spans="2:19" x14ac:dyDescent="0.2">
      <c r="B111" s="248" t="s">
        <v>83</v>
      </c>
      <c r="C111" s="223" t="s">
        <v>58</v>
      </c>
      <c r="D111" s="224" t="s">
        <v>58</v>
      </c>
      <c r="E111" s="224" t="s">
        <v>58</v>
      </c>
      <c r="F111" s="224" t="s">
        <v>58</v>
      </c>
      <c r="G111" s="241">
        <f t="shared" ref="G111:G118" si="26">H111+I111+J111+K111+L111+M111+N111+O111+P111+Q111+R111+S111</f>
        <v>0</v>
      </c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</row>
    <row r="112" spans="2:19" ht="12.75" customHeight="1" x14ac:dyDescent="0.2">
      <c r="B112" s="438" t="s">
        <v>82</v>
      </c>
      <c r="C112" s="320">
        <v>226</v>
      </c>
      <c r="D112" s="419">
        <v>244</v>
      </c>
      <c r="E112" s="249" t="s">
        <v>58</v>
      </c>
      <c r="F112" s="249" t="s">
        <v>58</v>
      </c>
      <c r="G112" s="241">
        <f t="shared" si="26"/>
        <v>0</v>
      </c>
      <c r="H112" s="241">
        <f t="shared" ref="H112:S112" si="27">H113+H114+H115+H116+H117</f>
        <v>0</v>
      </c>
      <c r="I112" s="241">
        <f t="shared" si="27"/>
        <v>0</v>
      </c>
      <c r="J112" s="241">
        <f t="shared" si="27"/>
        <v>0</v>
      </c>
      <c r="K112" s="241">
        <f t="shared" si="27"/>
        <v>0</v>
      </c>
      <c r="L112" s="241">
        <f t="shared" si="27"/>
        <v>0</v>
      </c>
      <c r="M112" s="241">
        <f t="shared" si="27"/>
        <v>0</v>
      </c>
      <c r="N112" s="241">
        <f t="shared" si="27"/>
        <v>0</v>
      </c>
      <c r="O112" s="241">
        <f t="shared" si="27"/>
        <v>0</v>
      </c>
      <c r="P112" s="241">
        <f t="shared" si="27"/>
        <v>0</v>
      </c>
      <c r="Q112" s="241">
        <f t="shared" si="27"/>
        <v>0</v>
      </c>
      <c r="R112" s="241">
        <f t="shared" si="27"/>
        <v>0</v>
      </c>
      <c r="S112" s="241">
        <f t="shared" si="27"/>
        <v>0</v>
      </c>
    </row>
    <row r="113" spans="2:19" x14ac:dyDescent="0.2">
      <c r="B113" s="438"/>
      <c r="C113" s="320"/>
      <c r="D113" s="419"/>
      <c r="E113" s="250" t="s">
        <v>60</v>
      </c>
      <c r="F113" s="250" t="s">
        <v>61</v>
      </c>
      <c r="G113" s="241">
        <f t="shared" si="26"/>
        <v>0</v>
      </c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</row>
    <row r="114" spans="2:19" x14ac:dyDescent="0.2">
      <c r="B114" s="438"/>
      <c r="C114" s="320"/>
      <c r="D114" s="419"/>
      <c r="E114" s="250" t="s">
        <v>62</v>
      </c>
      <c r="F114" s="250" t="s">
        <v>62</v>
      </c>
      <c r="G114" s="241">
        <f t="shared" si="26"/>
        <v>0</v>
      </c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</row>
    <row r="115" spans="2:19" x14ac:dyDescent="0.2">
      <c r="B115" s="438"/>
      <c r="C115" s="320"/>
      <c r="D115" s="419"/>
      <c r="E115" s="250" t="s">
        <v>63</v>
      </c>
      <c r="F115" s="250" t="s">
        <v>61</v>
      </c>
      <c r="G115" s="241">
        <f t="shared" si="26"/>
        <v>0</v>
      </c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</row>
    <row r="116" spans="2:19" x14ac:dyDescent="0.2">
      <c r="B116" s="438"/>
      <c r="C116" s="320"/>
      <c r="D116" s="419"/>
      <c r="E116" s="250" t="s">
        <v>64</v>
      </c>
      <c r="F116" s="250" t="s">
        <v>65</v>
      </c>
      <c r="G116" s="241">
        <f t="shared" si="26"/>
        <v>0</v>
      </c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</row>
    <row r="117" spans="2:19" x14ac:dyDescent="0.2">
      <c r="B117" s="438"/>
      <c r="C117" s="320"/>
      <c r="D117" s="419"/>
      <c r="E117" s="227" t="s">
        <v>64</v>
      </c>
      <c r="F117" s="227" t="s">
        <v>66</v>
      </c>
      <c r="G117" s="241">
        <f t="shared" si="26"/>
        <v>0</v>
      </c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</row>
    <row r="118" spans="2:19" ht="25.5" x14ac:dyDescent="0.2">
      <c r="B118" s="246" t="s">
        <v>84</v>
      </c>
      <c r="C118" s="64">
        <v>240</v>
      </c>
      <c r="D118" s="232" t="s">
        <v>58</v>
      </c>
      <c r="E118" s="232" t="s">
        <v>58</v>
      </c>
      <c r="F118" s="232" t="s">
        <v>58</v>
      </c>
      <c r="G118" s="241">
        <f t="shared" si="26"/>
        <v>0</v>
      </c>
      <c r="H118" s="247">
        <f t="shared" ref="H118:S118" si="28">H120</f>
        <v>0</v>
      </c>
      <c r="I118" s="247">
        <f t="shared" si="28"/>
        <v>0</v>
      </c>
      <c r="J118" s="247">
        <f t="shared" si="28"/>
        <v>0</v>
      </c>
      <c r="K118" s="247">
        <f t="shared" si="28"/>
        <v>0</v>
      </c>
      <c r="L118" s="247">
        <f t="shared" si="28"/>
        <v>0</v>
      </c>
      <c r="M118" s="247">
        <f t="shared" si="28"/>
        <v>0</v>
      </c>
      <c r="N118" s="247">
        <f t="shared" si="28"/>
        <v>0</v>
      </c>
      <c r="O118" s="247">
        <f t="shared" si="28"/>
        <v>0</v>
      </c>
      <c r="P118" s="247">
        <f t="shared" si="28"/>
        <v>0</v>
      </c>
      <c r="Q118" s="247">
        <f t="shared" si="28"/>
        <v>0</v>
      </c>
      <c r="R118" s="247">
        <f t="shared" si="28"/>
        <v>0</v>
      </c>
      <c r="S118" s="247">
        <f t="shared" si="28"/>
        <v>0</v>
      </c>
    </row>
    <row r="119" spans="2:19" x14ac:dyDescent="0.2">
      <c r="B119" s="248" t="s">
        <v>74</v>
      </c>
      <c r="C119" s="68" t="s">
        <v>58</v>
      </c>
      <c r="D119" s="227" t="s">
        <v>58</v>
      </c>
      <c r="E119" s="227" t="s">
        <v>58</v>
      </c>
      <c r="F119" s="227" t="s">
        <v>58</v>
      </c>
      <c r="G119" s="245" t="s">
        <v>58</v>
      </c>
      <c r="H119" s="227" t="s">
        <v>58</v>
      </c>
      <c r="I119" s="227" t="s">
        <v>58</v>
      </c>
      <c r="J119" s="227" t="s">
        <v>58</v>
      </c>
      <c r="K119" s="68" t="s">
        <v>58</v>
      </c>
      <c r="L119" s="227" t="s">
        <v>58</v>
      </c>
      <c r="M119" s="227" t="s">
        <v>58</v>
      </c>
      <c r="N119" s="227" t="s">
        <v>58</v>
      </c>
      <c r="O119" s="68" t="s">
        <v>58</v>
      </c>
      <c r="P119" s="227" t="s">
        <v>58</v>
      </c>
      <c r="Q119" s="227" t="s">
        <v>58</v>
      </c>
      <c r="R119" s="227" t="s">
        <v>58</v>
      </c>
      <c r="S119" s="227" t="s">
        <v>58</v>
      </c>
    </row>
    <row r="120" spans="2:19" ht="12.75" customHeight="1" x14ac:dyDescent="0.2">
      <c r="B120" s="438" t="s">
        <v>85</v>
      </c>
      <c r="C120" s="320">
        <v>241</v>
      </c>
      <c r="D120" s="419" t="s">
        <v>58</v>
      </c>
      <c r="E120" s="249" t="s">
        <v>58</v>
      </c>
      <c r="F120" s="249" t="s">
        <v>58</v>
      </c>
      <c r="G120" s="241">
        <f t="shared" ref="G120:G126" si="29">H120+I120+J120+K120+L120+M120+N120+O120+P120+Q120+R120+S120</f>
        <v>0</v>
      </c>
      <c r="H120" s="241">
        <f t="shared" ref="H120:S120" si="30">H121+H122+H123+H124+H125</f>
        <v>0</v>
      </c>
      <c r="I120" s="241">
        <f t="shared" si="30"/>
        <v>0</v>
      </c>
      <c r="J120" s="241">
        <f t="shared" si="30"/>
        <v>0</v>
      </c>
      <c r="K120" s="241">
        <f t="shared" si="30"/>
        <v>0</v>
      </c>
      <c r="L120" s="241">
        <f t="shared" si="30"/>
        <v>0</v>
      </c>
      <c r="M120" s="241">
        <f t="shared" si="30"/>
        <v>0</v>
      </c>
      <c r="N120" s="241">
        <f t="shared" si="30"/>
        <v>0</v>
      </c>
      <c r="O120" s="241">
        <f t="shared" si="30"/>
        <v>0</v>
      </c>
      <c r="P120" s="241">
        <f t="shared" si="30"/>
        <v>0</v>
      </c>
      <c r="Q120" s="241">
        <f t="shared" si="30"/>
        <v>0</v>
      </c>
      <c r="R120" s="241">
        <f t="shared" si="30"/>
        <v>0</v>
      </c>
      <c r="S120" s="241">
        <f t="shared" si="30"/>
        <v>0</v>
      </c>
    </row>
    <row r="121" spans="2:19" x14ac:dyDescent="0.2">
      <c r="B121" s="438"/>
      <c r="C121" s="320"/>
      <c r="D121" s="419"/>
      <c r="E121" s="250" t="s">
        <v>60</v>
      </c>
      <c r="F121" s="250" t="s">
        <v>61</v>
      </c>
      <c r="G121" s="241">
        <f t="shared" si="29"/>
        <v>0</v>
      </c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</row>
    <row r="122" spans="2:19" x14ac:dyDescent="0.2">
      <c r="B122" s="438"/>
      <c r="C122" s="320"/>
      <c r="D122" s="419"/>
      <c r="E122" s="250" t="s">
        <v>62</v>
      </c>
      <c r="F122" s="250" t="s">
        <v>62</v>
      </c>
      <c r="G122" s="241">
        <f t="shared" si="29"/>
        <v>0</v>
      </c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</row>
    <row r="123" spans="2:19" x14ac:dyDescent="0.2">
      <c r="B123" s="438"/>
      <c r="C123" s="320"/>
      <c r="D123" s="419"/>
      <c r="E123" s="250" t="s">
        <v>63</v>
      </c>
      <c r="F123" s="250" t="s">
        <v>61</v>
      </c>
      <c r="G123" s="241">
        <f t="shared" si="29"/>
        <v>0</v>
      </c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</row>
    <row r="124" spans="2:19" x14ac:dyDescent="0.2">
      <c r="B124" s="438"/>
      <c r="C124" s="320"/>
      <c r="D124" s="419"/>
      <c r="E124" s="250" t="s">
        <v>64</v>
      </c>
      <c r="F124" s="250" t="s">
        <v>65</v>
      </c>
      <c r="G124" s="241">
        <f t="shared" si="29"/>
        <v>0</v>
      </c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</row>
    <row r="125" spans="2:19" x14ac:dyDescent="0.2">
      <c r="B125" s="438"/>
      <c r="C125" s="320"/>
      <c r="D125" s="419"/>
      <c r="E125" s="227" t="s">
        <v>64</v>
      </c>
      <c r="F125" s="227" t="s">
        <v>66</v>
      </c>
      <c r="G125" s="241">
        <f t="shared" si="29"/>
        <v>0</v>
      </c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</row>
    <row r="126" spans="2:19" x14ac:dyDescent="0.2">
      <c r="B126" s="246" t="s">
        <v>86</v>
      </c>
      <c r="C126" s="223" t="s">
        <v>273</v>
      </c>
      <c r="D126" s="224" t="s">
        <v>58</v>
      </c>
      <c r="E126" s="224" t="s">
        <v>58</v>
      </c>
      <c r="F126" s="224" t="s">
        <v>58</v>
      </c>
      <c r="G126" s="241">
        <f t="shared" si="29"/>
        <v>0</v>
      </c>
      <c r="H126" s="247">
        <f t="shared" ref="H126:S126" si="31">H128+H134</f>
        <v>0</v>
      </c>
      <c r="I126" s="247">
        <f t="shared" si="31"/>
        <v>0</v>
      </c>
      <c r="J126" s="247">
        <f t="shared" si="31"/>
        <v>0</v>
      </c>
      <c r="K126" s="247">
        <f t="shared" si="31"/>
        <v>0</v>
      </c>
      <c r="L126" s="247">
        <f t="shared" si="31"/>
        <v>0</v>
      </c>
      <c r="M126" s="247">
        <f t="shared" si="31"/>
        <v>0</v>
      </c>
      <c r="N126" s="247">
        <f t="shared" si="31"/>
        <v>0</v>
      </c>
      <c r="O126" s="247">
        <f t="shared" si="31"/>
        <v>0</v>
      </c>
      <c r="P126" s="247">
        <f t="shared" si="31"/>
        <v>0</v>
      </c>
      <c r="Q126" s="247">
        <f t="shared" si="31"/>
        <v>0</v>
      </c>
      <c r="R126" s="247">
        <f t="shared" si="31"/>
        <v>0</v>
      </c>
      <c r="S126" s="247">
        <f t="shared" si="31"/>
        <v>0</v>
      </c>
    </row>
    <row r="127" spans="2:19" x14ac:dyDescent="0.2">
      <c r="B127" s="248" t="s">
        <v>74</v>
      </c>
      <c r="C127" s="68" t="s">
        <v>58</v>
      </c>
      <c r="D127" s="227" t="s">
        <v>58</v>
      </c>
      <c r="E127" s="227" t="s">
        <v>58</v>
      </c>
      <c r="F127" s="227" t="s">
        <v>58</v>
      </c>
      <c r="G127" s="245" t="s">
        <v>58</v>
      </c>
      <c r="H127" s="227" t="s">
        <v>58</v>
      </c>
      <c r="I127" s="227" t="s">
        <v>58</v>
      </c>
      <c r="J127" s="227" t="s">
        <v>58</v>
      </c>
      <c r="K127" s="68" t="s">
        <v>58</v>
      </c>
      <c r="L127" s="227" t="s">
        <v>58</v>
      </c>
      <c r="M127" s="227" t="s">
        <v>58</v>
      </c>
      <c r="N127" s="227" t="s">
        <v>58</v>
      </c>
      <c r="O127" s="68" t="s">
        <v>58</v>
      </c>
      <c r="P127" s="227" t="s">
        <v>58</v>
      </c>
      <c r="Q127" s="227" t="s">
        <v>58</v>
      </c>
      <c r="R127" s="227" t="s">
        <v>58</v>
      </c>
      <c r="S127" s="227" t="s">
        <v>58</v>
      </c>
    </row>
    <row r="128" spans="2:19" ht="12.75" customHeight="1" x14ac:dyDescent="0.2">
      <c r="B128" s="438" t="s">
        <v>87</v>
      </c>
      <c r="C128" s="321" t="s">
        <v>274</v>
      </c>
      <c r="D128" s="417" t="s">
        <v>229</v>
      </c>
      <c r="E128" s="249" t="s">
        <v>58</v>
      </c>
      <c r="F128" s="249" t="s">
        <v>58</v>
      </c>
      <c r="G128" s="241">
        <f t="shared" ref="G128:G140" si="32">H128+I128+J128+K128+L128+M128+N128+O128+P128+Q128+R128+S128</f>
        <v>0</v>
      </c>
      <c r="H128" s="241">
        <f t="shared" ref="H128:S128" si="33">H129+H130+H131+H132+H133</f>
        <v>0</v>
      </c>
      <c r="I128" s="241">
        <f t="shared" si="33"/>
        <v>0</v>
      </c>
      <c r="J128" s="241">
        <f t="shared" si="33"/>
        <v>0</v>
      </c>
      <c r="K128" s="241">
        <f t="shared" si="33"/>
        <v>0</v>
      </c>
      <c r="L128" s="241">
        <f t="shared" si="33"/>
        <v>0</v>
      </c>
      <c r="M128" s="241">
        <f t="shared" si="33"/>
        <v>0</v>
      </c>
      <c r="N128" s="241">
        <f t="shared" si="33"/>
        <v>0</v>
      </c>
      <c r="O128" s="241">
        <f t="shared" si="33"/>
        <v>0</v>
      </c>
      <c r="P128" s="241">
        <f t="shared" si="33"/>
        <v>0</v>
      </c>
      <c r="Q128" s="241">
        <f t="shared" si="33"/>
        <v>0</v>
      </c>
      <c r="R128" s="241">
        <f t="shared" si="33"/>
        <v>0</v>
      </c>
      <c r="S128" s="241">
        <f t="shared" si="33"/>
        <v>0</v>
      </c>
    </row>
    <row r="129" spans="2:19" x14ac:dyDescent="0.2">
      <c r="B129" s="438"/>
      <c r="C129" s="321"/>
      <c r="D129" s="417"/>
      <c r="E129" s="250" t="s">
        <v>60</v>
      </c>
      <c r="F129" s="250" t="s">
        <v>61</v>
      </c>
      <c r="G129" s="241">
        <f t="shared" si="32"/>
        <v>0</v>
      </c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</row>
    <row r="130" spans="2:19" x14ac:dyDescent="0.2">
      <c r="B130" s="438"/>
      <c r="C130" s="321"/>
      <c r="D130" s="417"/>
      <c r="E130" s="250" t="s">
        <v>62</v>
      </c>
      <c r="F130" s="250" t="s">
        <v>62</v>
      </c>
      <c r="G130" s="241">
        <f t="shared" si="32"/>
        <v>0</v>
      </c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</row>
    <row r="131" spans="2:19" x14ac:dyDescent="0.2">
      <c r="B131" s="438"/>
      <c r="C131" s="321"/>
      <c r="D131" s="417"/>
      <c r="E131" s="250" t="s">
        <v>63</v>
      </c>
      <c r="F131" s="250" t="s">
        <v>61</v>
      </c>
      <c r="G131" s="241">
        <f t="shared" si="32"/>
        <v>0</v>
      </c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</row>
    <row r="132" spans="2:19" x14ac:dyDescent="0.2">
      <c r="B132" s="438"/>
      <c r="C132" s="321"/>
      <c r="D132" s="417"/>
      <c r="E132" s="250" t="s">
        <v>64</v>
      </c>
      <c r="F132" s="250" t="s">
        <v>65</v>
      </c>
      <c r="G132" s="241">
        <f t="shared" si="32"/>
        <v>0</v>
      </c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</row>
    <row r="133" spans="2:19" x14ac:dyDescent="0.2">
      <c r="B133" s="438"/>
      <c r="C133" s="321"/>
      <c r="D133" s="417"/>
      <c r="E133" s="227" t="s">
        <v>64</v>
      </c>
      <c r="F133" s="227" t="s">
        <v>66</v>
      </c>
      <c r="G133" s="241">
        <f t="shared" si="32"/>
        <v>0</v>
      </c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</row>
    <row r="134" spans="2:19" ht="12.75" customHeight="1" x14ac:dyDescent="0.2">
      <c r="B134" s="438" t="s">
        <v>88</v>
      </c>
      <c r="C134" s="321" t="s">
        <v>228</v>
      </c>
      <c r="D134" s="417" t="s">
        <v>58</v>
      </c>
      <c r="E134" s="249" t="s">
        <v>58</v>
      </c>
      <c r="F134" s="249" t="s">
        <v>58</v>
      </c>
      <c r="G134" s="241">
        <f t="shared" si="32"/>
        <v>0</v>
      </c>
      <c r="H134" s="241">
        <f t="shared" ref="H134:S134" si="34">H135+H136+H137+H138+H139</f>
        <v>0</v>
      </c>
      <c r="I134" s="241">
        <f t="shared" si="34"/>
        <v>0</v>
      </c>
      <c r="J134" s="241">
        <f t="shared" si="34"/>
        <v>0</v>
      </c>
      <c r="K134" s="241">
        <f t="shared" si="34"/>
        <v>0</v>
      </c>
      <c r="L134" s="241">
        <f t="shared" si="34"/>
        <v>0</v>
      </c>
      <c r="M134" s="241">
        <f t="shared" si="34"/>
        <v>0</v>
      </c>
      <c r="N134" s="241">
        <f t="shared" si="34"/>
        <v>0</v>
      </c>
      <c r="O134" s="241">
        <f t="shared" si="34"/>
        <v>0</v>
      </c>
      <c r="P134" s="241">
        <f t="shared" si="34"/>
        <v>0</v>
      </c>
      <c r="Q134" s="241">
        <f t="shared" si="34"/>
        <v>0</v>
      </c>
      <c r="R134" s="241">
        <f t="shared" si="34"/>
        <v>0</v>
      </c>
      <c r="S134" s="241">
        <f t="shared" si="34"/>
        <v>0</v>
      </c>
    </row>
    <row r="135" spans="2:19" x14ac:dyDescent="0.2">
      <c r="B135" s="438"/>
      <c r="C135" s="321"/>
      <c r="D135" s="417"/>
      <c r="E135" s="250" t="s">
        <v>60</v>
      </c>
      <c r="F135" s="250" t="s">
        <v>61</v>
      </c>
      <c r="G135" s="241">
        <f t="shared" si="32"/>
        <v>0</v>
      </c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</row>
    <row r="136" spans="2:19" x14ac:dyDescent="0.2">
      <c r="B136" s="438"/>
      <c r="C136" s="321"/>
      <c r="D136" s="417"/>
      <c r="E136" s="250" t="s">
        <v>62</v>
      </c>
      <c r="F136" s="250" t="s">
        <v>62</v>
      </c>
      <c r="G136" s="241">
        <f t="shared" si="32"/>
        <v>0</v>
      </c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</row>
    <row r="137" spans="2:19" x14ac:dyDescent="0.2">
      <c r="B137" s="438"/>
      <c r="C137" s="321"/>
      <c r="D137" s="417"/>
      <c r="E137" s="250" t="s">
        <v>63</v>
      </c>
      <c r="F137" s="250" t="s">
        <v>61</v>
      </c>
      <c r="G137" s="241">
        <f t="shared" si="32"/>
        <v>0</v>
      </c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</row>
    <row r="138" spans="2:19" x14ac:dyDescent="0.2">
      <c r="B138" s="438"/>
      <c r="C138" s="321"/>
      <c r="D138" s="417"/>
      <c r="E138" s="250" t="s">
        <v>64</v>
      </c>
      <c r="F138" s="250" t="s">
        <v>65</v>
      </c>
      <c r="G138" s="241">
        <f t="shared" si="32"/>
        <v>0</v>
      </c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</row>
    <row r="139" spans="2:19" x14ac:dyDescent="0.2">
      <c r="B139" s="438"/>
      <c r="C139" s="321"/>
      <c r="D139" s="417"/>
      <c r="E139" s="227" t="s">
        <v>64</v>
      </c>
      <c r="F139" s="227" t="s">
        <v>66</v>
      </c>
      <c r="G139" s="241">
        <f t="shared" si="32"/>
        <v>0</v>
      </c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</row>
    <row r="140" spans="2:19" x14ac:dyDescent="0.2">
      <c r="B140" s="246" t="s">
        <v>89</v>
      </c>
      <c r="C140" s="223" t="s">
        <v>230</v>
      </c>
      <c r="D140" s="224" t="s">
        <v>58</v>
      </c>
      <c r="E140" s="224" t="s">
        <v>58</v>
      </c>
      <c r="F140" s="224" t="s">
        <v>58</v>
      </c>
      <c r="G140" s="241">
        <f t="shared" si="32"/>
        <v>0</v>
      </c>
      <c r="H140" s="247">
        <f t="shared" ref="H140:S140" si="35">H142+H148+H160+H166+H172+H178+H184</f>
        <v>0</v>
      </c>
      <c r="I140" s="247">
        <f t="shared" si="35"/>
        <v>0</v>
      </c>
      <c r="J140" s="247">
        <f t="shared" si="35"/>
        <v>0</v>
      </c>
      <c r="K140" s="247">
        <f t="shared" si="35"/>
        <v>0</v>
      </c>
      <c r="L140" s="247">
        <f t="shared" si="35"/>
        <v>0</v>
      </c>
      <c r="M140" s="247">
        <f t="shared" si="35"/>
        <v>0</v>
      </c>
      <c r="N140" s="247">
        <f t="shared" si="35"/>
        <v>0</v>
      </c>
      <c r="O140" s="247">
        <f t="shared" si="35"/>
        <v>0</v>
      </c>
      <c r="P140" s="247">
        <f t="shared" si="35"/>
        <v>0</v>
      </c>
      <c r="Q140" s="247">
        <f t="shared" si="35"/>
        <v>0</v>
      </c>
      <c r="R140" s="247">
        <f t="shared" si="35"/>
        <v>0</v>
      </c>
      <c r="S140" s="247">
        <f t="shared" si="35"/>
        <v>0</v>
      </c>
    </row>
    <row r="141" spans="2:19" x14ac:dyDescent="0.2">
      <c r="B141" s="248" t="s">
        <v>19</v>
      </c>
      <c r="C141" s="68" t="s">
        <v>58</v>
      </c>
      <c r="D141" s="227" t="s">
        <v>58</v>
      </c>
      <c r="E141" s="227" t="s">
        <v>58</v>
      </c>
      <c r="F141" s="227" t="s">
        <v>58</v>
      </c>
      <c r="G141" s="241" t="s">
        <v>58</v>
      </c>
      <c r="H141" s="227" t="s">
        <v>58</v>
      </c>
      <c r="I141" s="227" t="s">
        <v>58</v>
      </c>
      <c r="J141" s="227" t="s">
        <v>58</v>
      </c>
      <c r="K141" s="68" t="s">
        <v>58</v>
      </c>
      <c r="L141" s="227" t="s">
        <v>58</v>
      </c>
      <c r="M141" s="227" t="s">
        <v>58</v>
      </c>
      <c r="N141" s="227" t="s">
        <v>58</v>
      </c>
      <c r="O141" s="68" t="s">
        <v>58</v>
      </c>
      <c r="P141" s="227" t="s">
        <v>58</v>
      </c>
      <c r="Q141" s="227" t="s">
        <v>58</v>
      </c>
      <c r="R141" s="227" t="s">
        <v>58</v>
      </c>
      <c r="S141" s="227" t="s">
        <v>58</v>
      </c>
    </row>
    <row r="142" spans="2:19" ht="12.75" customHeight="1" x14ac:dyDescent="0.2">
      <c r="B142" s="418" t="s">
        <v>89</v>
      </c>
      <c r="C142" s="321" t="s">
        <v>275</v>
      </c>
      <c r="D142" s="417" t="s">
        <v>69</v>
      </c>
      <c r="E142" s="249" t="s">
        <v>58</v>
      </c>
      <c r="F142" s="249" t="s">
        <v>58</v>
      </c>
      <c r="G142" s="241">
        <f t="shared" ref="G142:G173" si="36">H142+I142+J142+K142+L142+M142+N142+O142+P142+Q142+R142+S142</f>
        <v>0</v>
      </c>
      <c r="H142" s="241">
        <f t="shared" ref="H142:S142" si="37">H143+H144+H145+H146+H147</f>
        <v>0</v>
      </c>
      <c r="I142" s="241">
        <f t="shared" si="37"/>
        <v>0</v>
      </c>
      <c r="J142" s="241">
        <f t="shared" si="37"/>
        <v>0</v>
      </c>
      <c r="K142" s="241">
        <f t="shared" si="37"/>
        <v>0</v>
      </c>
      <c r="L142" s="241">
        <f t="shared" si="37"/>
        <v>0</v>
      </c>
      <c r="M142" s="241">
        <f t="shared" si="37"/>
        <v>0</v>
      </c>
      <c r="N142" s="241">
        <f t="shared" si="37"/>
        <v>0</v>
      </c>
      <c r="O142" s="241">
        <f t="shared" si="37"/>
        <v>0</v>
      </c>
      <c r="P142" s="241">
        <f t="shared" si="37"/>
        <v>0</v>
      </c>
      <c r="Q142" s="241">
        <f t="shared" si="37"/>
        <v>0</v>
      </c>
      <c r="R142" s="241">
        <f t="shared" si="37"/>
        <v>0</v>
      </c>
      <c r="S142" s="241">
        <f t="shared" si="37"/>
        <v>0</v>
      </c>
    </row>
    <row r="143" spans="2:19" x14ac:dyDescent="0.2">
      <c r="B143" s="418"/>
      <c r="C143" s="321"/>
      <c r="D143" s="417"/>
      <c r="E143" s="250" t="s">
        <v>60</v>
      </c>
      <c r="F143" s="250" t="s">
        <v>61</v>
      </c>
      <c r="G143" s="241">
        <f t="shared" si="36"/>
        <v>0</v>
      </c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</row>
    <row r="144" spans="2:19" x14ac:dyDescent="0.2">
      <c r="B144" s="418"/>
      <c r="C144" s="321"/>
      <c r="D144" s="417"/>
      <c r="E144" s="250" t="s">
        <v>62</v>
      </c>
      <c r="F144" s="250" t="s">
        <v>62</v>
      </c>
      <c r="G144" s="241">
        <f t="shared" si="36"/>
        <v>0</v>
      </c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</row>
    <row r="145" spans="2:19" x14ac:dyDescent="0.2">
      <c r="B145" s="418"/>
      <c r="C145" s="321"/>
      <c r="D145" s="417"/>
      <c r="E145" s="250" t="s">
        <v>63</v>
      </c>
      <c r="F145" s="250" t="s">
        <v>61</v>
      </c>
      <c r="G145" s="241">
        <f t="shared" si="36"/>
        <v>0</v>
      </c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</row>
    <row r="146" spans="2:19" x14ac:dyDescent="0.2">
      <c r="B146" s="418"/>
      <c r="C146" s="321"/>
      <c r="D146" s="417"/>
      <c r="E146" s="250" t="s">
        <v>64</v>
      </c>
      <c r="F146" s="250" t="s">
        <v>65</v>
      </c>
      <c r="G146" s="241">
        <f t="shared" si="36"/>
        <v>0</v>
      </c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</row>
    <row r="147" spans="2:19" x14ac:dyDescent="0.2">
      <c r="B147" s="418"/>
      <c r="C147" s="321"/>
      <c r="D147" s="417"/>
      <c r="E147" s="227" t="s">
        <v>64</v>
      </c>
      <c r="F147" s="227" t="s">
        <v>66</v>
      </c>
      <c r="G147" s="241">
        <f t="shared" si="36"/>
        <v>0</v>
      </c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</row>
    <row r="148" spans="2:19" ht="12.75" customHeight="1" x14ac:dyDescent="0.2">
      <c r="B148" s="418" t="s">
        <v>89</v>
      </c>
      <c r="C148" s="321"/>
      <c r="D148" s="417" t="s">
        <v>211</v>
      </c>
      <c r="E148" s="249" t="s">
        <v>58</v>
      </c>
      <c r="F148" s="249" t="s">
        <v>58</v>
      </c>
      <c r="G148" s="241">
        <f t="shared" si="36"/>
        <v>0</v>
      </c>
      <c r="H148" s="241">
        <f t="shared" ref="H148:S148" si="38">H149+H150+H151+H152+H153</f>
        <v>0</v>
      </c>
      <c r="I148" s="241">
        <f t="shared" si="38"/>
        <v>0</v>
      </c>
      <c r="J148" s="241">
        <f t="shared" si="38"/>
        <v>0</v>
      </c>
      <c r="K148" s="241">
        <f t="shared" si="38"/>
        <v>0</v>
      </c>
      <c r="L148" s="241">
        <f t="shared" si="38"/>
        <v>0</v>
      </c>
      <c r="M148" s="241">
        <f t="shared" si="38"/>
        <v>0</v>
      </c>
      <c r="N148" s="241">
        <f t="shared" si="38"/>
        <v>0</v>
      </c>
      <c r="O148" s="241">
        <f t="shared" si="38"/>
        <v>0</v>
      </c>
      <c r="P148" s="241">
        <f t="shared" si="38"/>
        <v>0</v>
      </c>
      <c r="Q148" s="241">
        <f t="shared" si="38"/>
        <v>0</v>
      </c>
      <c r="R148" s="241">
        <f t="shared" si="38"/>
        <v>0</v>
      </c>
      <c r="S148" s="241">
        <f t="shared" si="38"/>
        <v>0</v>
      </c>
    </row>
    <row r="149" spans="2:19" x14ac:dyDescent="0.2">
      <c r="B149" s="418"/>
      <c r="C149" s="321"/>
      <c r="D149" s="417"/>
      <c r="E149" s="250" t="s">
        <v>60</v>
      </c>
      <c r="F149" s="250" t="s">
        <v>61</v>
      </c>
      <c r="G149" s="241">
        <f t="shared" si="36"/>
        <v>0</v>
      </c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</row>
    <row r="150" spans="2:19" x14ac:dyDescent="0.2">
      <c r="B150" s="418"/>
      <c r="C150" s="321"/>
      <c r="D150" s="417"/>
      <c r="E150" s="250" t="s">
        <v>62</v>
      </c>
      <c r="F150" s="250" t="s">
        <v>62</v>
      </c>
      <c r="G150" s="241">
        <f t="shared" si="36"/>
        <v>0</v>
      </c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</row>
    <row r="151" spans="2:19" x14ac:dyDescent="0.2">
      <c r="B151" s="418"/>
      <c r="C151" s="321"/>
      <c r="D151" s="417"/>
      <c r="E151" s="250" t="s">
        <v>63</v>
      </c>
      <c r="F151" s="250" t="s">
        <v>61</v>
      </c>
      <c r="G151" s="241">
        <f t="shared" si="36"/>
        <v>0</v>
      </c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</row>
    <row r="152" spans="2:19" x14ac:dyDescent="0.2">
      <c r="B152" s="418"/>
      <c r="C152" s="321"/>
      <c r="D152" s="417"/>
      <c r="E152" s="250" t="s">
        <v>64</v>
      </c>
      <c r="F152" s="250" t="s">
        <v>65</v>
      </c>
      <c r="G152" s="241">
        <f t="shared" si="36"/>
        <v>0</v>
      </c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</row>
    <row r="153" spans="2:19" x14ac:dyDescent="0.2">
      <c r="B153" s="418"/>
      <c r="C153" s="321"/>
      <c r="D153" s="417"/>
      <c r="E153" s="227" t="s">
        <v>64</v>
      </c>
      <c r="F153" s="227" t="s">
        <v>66</v>
      </c>
      <c r="G153" s="241">
        <f t="shared" si="36"/>
        <v>0</v>
      </c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</row>
    <row r="154" spans="2:19" ht="12.75" customHeight="1" x14ac:dyDescent="0.2">
      <c r="B154" s="418"/>
      <c r="C154" s="321"/>
      <c r="D154" s="417" t="s">
        <v>231</v>
      </c>
      <c r="E154" s="249" t="s">
        <v>58</v>
      </c>
      <c r="F154" s="249" t="s">
        <v>58</v>
      </c>
      <c r="G154" s="241">
        <f t="shared" si="36"/>
        <v>0</v>
      </c>
      <c r="H154" s="241">
        <f t="shared" ref="H154:S154" si="39">H155+H156+H157+H158+H159</f>
        <v>0</v>
      </c>
      <c r="I154" s="241">
        <f t="shared" si="39"/>
        <v>0</v>
      </c>
      <c r="J154" s="241">
        <f t="shared" si="39"/>
        <v>0</v>
      </c>
      <c r="K154" s="241">
        <f t="shared" si="39"/>
        <v>0</v>
      </c>
      <c r="L154" s="241">
        <f t="shared" si="39"/>
        <v>0</v>
      </c>
      <c r="M154" s="241">
        <f t="shared" si="39"/>
        <v>0</v>
      </c>
      <c r="N154" s="241">
        <f t="shared" si="39"/>
        <v>0</v>
      </c>
      <c r="O154" s="241">
        <f t="shared" si="39"/>
        <v>0</v>
      </c>
      <c r="P154" s="241">
        <f t="shared" si="39"/>
        <v>0</v>
      </c>
      <c r="Q154" s="241">
        <f t="shared" si="39"/>
        <v>0</v>
      </c>
      <c r="R154" s="241">
        <f t="shared" si="39"/>
        <v>0</v>
      </c>
      <c r="S154" s="241">
        <f t="shared" si="39"/>
        <v>0</v>
      </c>
    </row>
    <row r="155" spans="2:19" x14ac:dyDescent="0.2">
      <c r="B155" s="418"/>
      <c r="C155" s="321"/>
      <c r="D155" s="417"/>
      <c r="E155" s="250" t="s">
        <v>60</v>
      </c>
      <c r="F155" s="250" t="s">
        <v>61</v>
      </c>
      <c r="G155" s="241">
        <f t="shared" si="36"/>
        <v>0</v>
      </c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</row>
    <row r="156" spans="2:19" x14ac:dyDescent="0.2">
      <c r="B156" s="418"/>
      <c r="C156" s="321"/>
      <c r="D156" s="417"/>
      <c r="E156" s="250" t="s">
        <v>62</v>
      </c>
      <c r="F156" s="250" t="s">
        <v>62</v>
      </c>
      <c r="G156" s="241">
        <f t="shared" si="36"/>
        <v>0</v>
      </c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</row>
    <row r="157" spans="2:19" x14ac:dyDescent="0.2">
      <c r="B157" s="418"/>
      <c r="C157" s="321"/>
      <c r="D157" s="417"/>
      <c r="E157" s="250" t="s">
        <v>63</v>
      </c>
      <c r="F157" s="250" t="s">
        <v>61</v>
      </c>
      <c r="G157" s="241">
        <f t="shared" si="36"/>
        <v>0</v>
      </c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</row>
    <row r="158" spans="2:19" x14ac:dyDescent="0.2">
      <c r="B158" s="418"/>
      <c r="C158" s="321"/>
      <c r="D158" s="417"/>
      <c r="E158" s="250" t="s">
        <v>64</v>
      </c>
      <c r="F158" s="250" t="s">
        <v>65</v>
      </c>
      <c r="G158" s="241">
        <f t="shared" si="36"/>
        <v>0</v>
      </c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</row>
    <row r="159" spans="2:19" x14ac:dyDescent="0.2">
      <c r="B159" s="418"/>
      <c r="C159" s="321"/>
      <c r="D159" s="417"/>
      <c r="E159" s="227" t="s">
        <v>64</v>
      </c>
      <c r="F159" s="227" t="s">
        <v>66</v>
      </c>
      <c r="G159" s="241">
        <f t="shared" si="36"/>
        <v>0</v>
      </c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</row>
    <row r="160" spans="2:19" ht="12.75" customHeight="1" x14ac:dyDescent="0.2">
      <c r="B160" s="418" t="s">
        <v>89</v>
      </c>
      <c r="C160" s="321"/>
      <c r="D160" s="417" t="s">
        <v>214</v>
      </c>
      <c r="E160" s="249" t="s">
        <v>58</v>
      </c>
      <c r="F160" s="249" t="s">
        <v>58</v>
      </c>
      <c r="G160" s="241">
        <f t="shared" si="36"/>
        <v>0</v>
      </c>
      <c r="H160" s="241">
        <f t="shared" ref="H160:S160" si="40">H161+H162+H163+H164+H165</f>
        <v>0</v>
      </c>
      <c r="I160" s="241">
        <f t="shared" si="40"/>
        <v>0</v>
      </c>
      <c r="J160" s="241">
        <f t="shared" si="40"/>
        <v>0</v>
      </c>
      <c r="K160" s="241">
        <f t="shared" si="40"/>
        <v>0</v>
      </c>
      <c r="L160" s="241">
        <f t="shared" si="40"/>
        <v>0</v>
      </c>
      <c r="M160" s="241">
        <f t="shared" si="40"/>
        <v>0</v>
      </c>
      <c r="N160" s="241">
        <f t="shared" si="40"/>
        <v>0</v>
      </c>
      <c r="O160" s="241">
        <f t="shared" si="40"/>
        <v>0</v>
      </c>
      <c r="P160" s="241">
        <f t="shared" si="40"/>
        <v>0</v>
      </c>
      <c r="Q160" s="241">
        <f t="shared" si="40"/>
        <v>0</v>
      </c>
      <c r="R160" s="241">
        <f t="shared" si="40"/>
        <v>0</v>
      </c>
      <c r="S160" s="241">
        <f t="shared" si="40"/>
        <v>0</v>
      </c>
    </row>
    <row r="161" spans="2:19" x14ac:dyDescent="0.2">
      <c r="B161" s="418"/>
      <c r="C161" s="321"/>
      <c r="D161" s="417"/>
      <c r="E161" s="250" t="s">
        <v>60</v>
      </c>
      <c r="F161" s="250" t="s">
        <v>61</v>
      </c>
      <c r="G161" s="241">
        <f t="shared" si="36"/>
        <v>0</v>
      </c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</row>
    <row r="162" spans="2:19" x14ac:dyDescent="0.2">
      <c r="B162" s="418"/>
      <c r="C162" s="321"/>
      <c r="D162" s="417"/>
      <c r="E162" s="250" t="s">
        <v>62</v>
      </c>
      <c r="F162" s="250" t="s">
        <v>62</v>
      </c>
      <c r="G162" s="241">
        <f t="shared" si="36"/>
        <v>0</v>
      </c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</row>
    <row r="163" spans="2:19" x14ac:dyDescent="0.2">
      <c r="B163" s="418"/>
      <c r="C163" s="321"/>
      <c r="D163" s="417"/>
      <c r="E163" s="250" t="s">
        <v>63</v>
      </c>
      <c r="F163" s="250" t="s">
        <v>61</v>
      </c>
      <c r="G163" s="241">
        <f t="shared" si="36"/>
        <v>0</v>
      </c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</row>
    <row r="164" spans="2:19" x14ac:dyDescent="0.2">
      <c r="B164" s="418"/>
      <c r="C164" s="321"/>
      <c r="D164" s="417"/>
      <c r="E164" s="250" t="s">
        <v>64</v>
      </c>
      <c r="F164" s="250" t="s">
        <v>65</v>
      </c>
      <c r="G164" s="241">
        <f t="shared" si="36"/>
        <v>0</v>
      </c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</row>
    <row r="165" spans="2:19" x14ac:dyDescent="0.2">
      <c r="B165" s="418"/>
      <c r="C165" s="321"/>
      <c r="D165" s="417"/>
      <c r="E165" s="227" t="s">
        <v>64</v>
      </c>
      <c r="F165" s="227" t="s">
        <v>66</v>
      </c>
      <c r="G165" s="241">
        <f t="shared" si="36"/>
        <v>0</v>
      </c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</row>
    <row r="166" spans="2:19" ht="12.75" customHeight="1" x14ac:dyDescent="0.2">
      <c r="B166" s="418" t="s">
        <v>89</v>
      </c>
      <c r="C166" s="321"/>
      <c r="D166" s="417" t="s">
        <v>232</v>
      </c>
      <c r="E166" s="249" t="s">
        <v>58</v>
      </c>
      <c r="F166" s="249" t="s">
        <v>58</v>
      </c>
      <c r="G166" s="241">
        <f t="shared" si="36"/>
        <v>0</v>
      </c>
      <c r="H166" s="241">
        <f t="shared" ref="H166:S166" si="41">H167+H168+H169+H170+H171</f>
        <v>0</v>
      </c>
      <c r="I166" s="241">
        <f t="shared" si="41"/>
        <v>0</v>
      </c>
      <c r="J166" s="241">
        <f t="shared" si="41"/>
        <v>0</v>
      </c>
      <c r="K166" s="241">
        <f t="shared" si="41"/>
        <v>0</v>
      </c>
      <c r="L166" s="241">
        <f t="shared" si="41"/>
        <v>0</v>
      </c>
      <c r="M166" s="241">
        <f t="shared" si="41"/>
        <v>0</v>
      </c>
      <c r="N166" s="241">
        <f t="shared" si="41"/>
        <v>0</v>
      </c>
      <c r="O166" s="241">
        <f t="shared" si="41"/>
        <v>0</v>
      </c>
      <c r="P166" s="241">
        <f t="shared" si="41"/>
        <v>0</v>
      </c>
      <c r="Q166" s="241">
        <f t="shared" si="41"/>
        <v>0</v>
      </c>
      <c r="R166" s="241">
        <f t="shared" si="41"/>
        <v>0</v>
      </c>
      <c r="S166" s="241">
        <f t="shared" si="41"/>
        <v>0</v>
      </c>
    </row>
    <row r="167" spans="2:19" x14ac:dyDescent="0.2">
      <c r="B167" s="418"/>
      <c r="C167" s="321"/>
      <c r="D167" s="417"/>
      <c r="E167" s="250" t="s">
        <v>60</v>
      </c>
      <c r="F167" s="250" t="s">
        <v>61</v>
      </c>
      <c r="G167" s="241">
        <f t="shared" si="36"/>
        <v>0</v>
      </c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</row>
    <row r="168" spans="2:19" x14ac:dyDescent="0.2">
      <c r="B168" s="418"/>
      <c r="C168" s="321"/>
      <c r="D168" s="417"/>
      <c r="E168" s="250" t="s">
        <v>62</v>
      </c>
      <c r="F168" s="250" t="s">
        <v>62</v>
      </c>
      <c r="G168" s="241">
        <f t="shared" si="36"/>
        <v>0</v>
      </c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</row>
    <row r="169" spans="2:19" x14ac:dyDescent="0.2">
      <c r="B169" s="418"/>
      <c r="C169" s="321"/>
      <c r="D169" s="417"/>
      <c r="E169" s="250" t="s">
        <v>63</v>
      </c>
      <c r="F169" s="250" t="s">
        <v>61</v>
      </c>
      <c r="G169" s="241">
        <f t="shared" si="36"/>
        <v>0</v>
      </c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</row>
    <row r="170" spans="2:19" x14ac:dyDescent="0.2">
      <c r="B170" s="418"/>
      <c r="C170" s="321"/>
      <c r="D170" s="417"/>
      <c r="E170" s="250" t="s">
        <v>64</v>
      </c>
      <c r="F170" s="250" t="s">
        <v>65</v>
      </c>
      <c r="G170" s="241">
        <f t="shared" si="36"/>
        <v>0</v>
      </c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</row>
    <row r="171" spans="2:19" x14ac:dyDescent="0.2">
      <c r="B171" s="418"/>
      <c r="C171" s="321"/>
      <c r="D171" s="417"/>
      <c r="E171" s="227" t="s">
        <v>64</v>
      </c>
      <c r="F171" s="227" t="s">
        <v>66</v>
      </c>
      <c r="G171" s="241">
        <f t="shared" si="36"/>
        <v>0</v>
      </c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</row>
    <row r="172" spans="2:19" ht="12.75" customHeight="1" x14ac:dyDescent="0.2">
      <c r="B172" s="418" t="s">
        <v>89</v>
      </c>
      <c r="C172" s="321"/>
      <c r="D172" s="417" t="s">
        <v>233</v>
      </c>
      <c r="E172" s="249" t="s">
        <v>58</v>
      </c>
      <c r="F172" s="249" t="s">
        <v>58</v>
      </c>
      <c r="G172" s="241">
        <f t="shared" si="36"/>
        <v>0</v>
      </c>
      <c r="H172" s="241">
        <f t="shared" ref="H172:S172" si="42">H173+H174+H175+H176+H177</f>
        <v>0</v>
      </c>
      <c r="I172" s="241">
        <f t="shared" si="42"/>
        <v>0</v>
      </c>
      <c r="J172" s="241">
        <f t="shared" si="42"/>
        <v>0</v>
      </c>
      <c r="K172" s="241">
        <f t="shared" si="42"/>
        <v>0</v>
      </c>
      <c r="L172" s="241">
        <f t="shared" si="42"/>
        <v>0</v>
      </c>
      <c r="M172" s="241">
        <f t="shared" si="42"/>
        <v>0</v>
      </c>
      <c r="N172" s="241">
        <f t="shared" si="42"/>
        <v>0</v>
      </c>
      <c r="O172" s="241">
        <f t="shared" si="42"/>
        <v>0</v>
      </c>
      <c r="P172" s="241">
        <f t="shared" si="42"/>
        <v>0</v>
      </c>
      <c r="Q172" s="241">
        <f t="shared" si="42"/>
        <v>0</v>
      </c>
      <c r="R172" s="241">
        <f t="shared" si="42"/>
        <v>0</v>
      </c>
      <c r="S172" s="241">
        <f t="shared" si="42"/>
        <v>0</v>
      </c>
    </row>
    <row r="173" spans="2:19" x14ac:dyDescent="0.2">
      <c r="B173" s="418"/>
      <c r="C173" s="321"/>
      <c r="D173" s="417"/>
      <c r="E173" s="250" t="s">
        <v>60</v>
      </c>
      <c r="F173" s="250" t="s">
        <v>61</v>
      </c>
      <c r="G173" s="241">
        <f t="shared" si="36"/>
        <v>0</v>
      </c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</row>
    <row r="174" spans="2:19" x14ac:dyDescent="0.2">
      <c r="B174" s="418"/>
      <c r="C174" s="321"/>
      <c r="D174" s="417"/>
      <c r="E174" s="250" t="s">
        <v>62</v>
      </c>
      <c r="F174" s="250" t="s">
        <v>62</v>
      </c>
      <c r="G174" s="241">
        <f t="shared" ref="G174:G190" si="43">H174+I174+J174+K174+L174+M174+N174+O174+P174+Q174+R174+S174</f>
        <v>0</v>
      </c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</row>
    <row r="175" spans="2:19" x14ac:dyDescent="0.2">
      <c r="B175" s="418"/>
      <c r="C175" s="321"/>
      <c r="D175" s="417"/>
      <c r="E175" s="250" t="s">
        <v>63</v>
      </c>
      <c r="F175" s="250" t="s">
        <v>61</v>
      </c>
      <c r="G175" s="241">
        <f t="shared" si="43"/>
        <v>0</v>
      </c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</row>
    <row r="176" spans="2:19" x14ac:dyDescent="0.2">
      <c r="B176" s="418"/>
      <c r="C176" s="321"/>
      <c r="D176" s="417"/>
      <c r="E176" s="250" t="s">
        <v>64</v>
      </c>
      <c r="F176" s="250" t="s">
        <v>65</v>
      </c>
      <c r="G176" s="241">
        <f t="shared" si="43"/>
        <v>0</v>
      </c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</row>
    <row r="177" spans="2:19" x14ac:dyDescent="0.2">
      <c r="B177" s="418"/>
      <c r="C177" s="321"/>
      <c r="D177" s="417"/>
      <c r="E177" s="227" t="s">
        <v>64</v>
      </c>
      <c r="F177" s="227" t="s">
        <v>66</v>
      </c>
      <c r="G177" s="241">
        <f t="shared" si="43"/>
        <v>0</v>
      </c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</row>
    <row r="178" spans="2:19" ht="12.75" customHeight="1" x14ac:dyDescent="0.2">
      <c r="B178" s="418" t="s">
        <v>89</v>
      </c>
      <c r="C178" s="321"/>
      <c r="D178" s="417" t="s">
        <v>234</v>
      </c>
      <c r="E178" s="249" t="s">
        <v>58</v>
      </c>
      <c r="F178" s="249" t="s">
        <v>58</v>
      </c>
      <c r="G178" s="241">
        <f t="shared" si="43"/>
        <v>0</v>
      </c>
      <c r="H178" s="241">
        <f t="shared" ref="H178:S178" si="44">H179+H180+H181+H182+H183</f>
        <v>0</v>
      </c>
      <c r="I178" s="241">
        <f t="shared" si="44"/>
        <v>0</v>
      </c>
      <c r="J178" s="241">
        <f t="shared" si="44"/>
        <v>0</v>
      </c>
      <c r="K178" s="241">
        <f t="shared" si="44"/>
        <v>0</v>
      </c>
      <c r="L178" s="241">
        <f t="shared" si="44"/>
        <v>0</v>
      </c>
      <c r="M178" s="241">
        <f t="shared" si="44"/>
        <v>0</v>
      </c>
      <c r="N178" s="241">
        <f t="shared" si="44"/>
        <v>0</v>
      </c>
      <c r="O178" s="241">
        <f t="shared" si="44"/>
        <v>0</v>
      </c>
      <c r="P178" s="241">
        <f t="shared" si="44"/>
        <v>0</v>
      </c>
      <c r="Q178" s="241">
        <f t="shared" si="44"/>
        <v>0</v>
      </c>
      <c r="R178" s="241">
        <f t="shared" si="44"/>
        <v>0</v>
      </c>
      <c r="S178" s="241">
        <f t="shared" si="44"/>
        <v>0</v>
      </c>
    </row>
    <row r="179" spans="2:19" x14ac:dyDescent="0.2">
      <c r="B179" s="418"/>
      <c r="C179" s="321"/>
      <c r="D179" s="417"/>
      <c r="E179" s="250" t="s">
        <v>60</v>
      </c>
      <c r="F179" s="250" t="s">
        <v>61</v>
      </c>
      <c r="G179" s="241">
        <f t="shared" si="43"/>
        <v>0</v>
      </c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</row>
    <row r="180" spans="2:19" x14ac:dyDescent="0.2">
      <c r="B180" s="418"/>
      <c r="C180" s="321"/>
      <c r="D180" s="417"/>
      <c r="E180" s="250" t="s">
        <v>62</v>
      </c>
      <c r="F180" s="250" t="s">
        <v>62</v>
      </c>
      <c r="G180" s="241">
        <f t="shared" si="43"/>
        <v>0</v>
      </c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</row>
    <row r="181" spans="2:19" x14ac:dyDescent="0.2">
      <c r="B181" s="418"/>
      <c r="C181" s="321"/>
      <c r="D181" s="417"/>
      <c r="E181" s="250" t="s">
        <v>63</v>
      </c>
      <c r="F181" s="250" t="s">
        <v>61</v>
      </c>
      <c r="G181" s="241">
        <f t="shared" si="43"/>
        <v>0</v>
      </c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</row>
    <row r="182" spans="2:19" x14ac:dyDescent="0.2">
      <c r="B182" s="418"/>
      <c r="C182" s="321"/>
      <c r="D182" s="417"/>
      <c r="E182" s="250" t="s">
        <v>64</v>
      </c>
      <c r="F182" s="250" t="s">
        <v>65</v>
      </c>
      <c r="G182" s="241">
        <f t="shared" si="43"/>
        <v>0</v>
      </c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</row>
    <row r="183" spans="2:19" x14ac:dyDescent="0.2">
      <c r="B183" s="418" t="s">
        <v>89</v>
      </c>
      <c r="C183" s="321"/>
      <c r="D183" s="417" t="s">
        <v>69</v>
      </c>
      <c r="E183" s="227" t="s">
        <v>64</v>
      </c>
      <c r="F183" s="227" t="s">
        <v>66</v>
      </c>
      <c r="G183" s="241">
        <f t="shared" si="43"/>
        <v>0</v>
      </c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</row>
    <row r="184" spans="2:19" ht="12.75" customHeight="1" x14ac:dyDescent="0.2">
      <c r="B184" s="418" t="s">
        <v>89</v>
      </c>
      <c r="C184" s="321"/>
      <c r="D184" s="417" t="s">
        <v>235</v>
      </c>
      <c r="E184" s="249" t="s">
        <v>58</v>
      </c>
      <c r="F184" s="249" t="s">
        <v>58</v>
      </c>
      <c r="G184" s="241">
        <f t="shared" si="43"/>
        <v>0</v>
      </c>
      <c r="H184" s="241">
        <f t="shared" ref="H184:S184" si="45">H185+H186+H187+H188+H189</f>
        <v>0</v>
      </c>
      <c r="I184" s="241">
        <f t="shared" si="45"/>
        <v>0</v>
      </c>
      <c r="J184" s="241">
        <f t="shared" si="45"/>
        <v>0</v>
      </c>
      <c r="K184" s="241">
        <f t="shared" si="45"/>
        <v>0</v>
      </c>
      <c r="L184" s="241">
        <f t="shared" si="45"/>
        <v>0</v>
      </c>
      <c r="M184" s="241">
        <f t="shared" si="45"/>
        <v>0</v>
      </c>
      <c r="N184" s="241">
        <f t="shared" si="45"/>
        <v>0</v>
      </c>
      <c r="O184" s="241">
        <f t="shared" si="45"/>
        <v>0</v>
      </c>
      <c r="P184" s="241">
        <f t="shared" si="45"/>
        <v>0</v>
      </c>
      <c r="Q184" s="241">
        <f t="shared" si="45"/>
        <v>0</v>
      </c>
      <c r="R184" s="241">
        <f t="shared" si="45"/>
        <v>0</v>
      </c>
      <c r="S184" s="241">
        <f t="shared" si="45"/>
        <v>0</v>
      </c>
    </row>
    <row r="185" spans="2:19" x14ac:dyDescent="0.2">
      <c r="B185" s="418" t="s">
        <v>89</v>
      </c>
      <c r="C185" s="321"/>
      <c r="D185" s="417"/>
      <c r="E185" s="250" t="s">
        <v>60</v>
      </c>
      <c r="F185" s="250" t="s">
        <v>61</v>
      </c>
      <c r="G185" s="241">
        <f t="shared" si="43"/>
        <v>0</v>
      </c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</row>
    <row r="186" spans="2:19" x14ac:dyDescent="0.2">
      <c r="B186" s="418" t="s">
        <v>89</v>
      </c>
      <c r="C186" s="321"/>
      <c r="D186" s="417"/>
      <c r="E186" s="250" t="s">
        <v>62</v>
      </c>
      <c r="F186" s="250" t="s">
        <v>62</v>
      </c>
      <c r="G186" s="241">
        <f t="shared" si="43"/>
        <v>0</v>
      </c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</row>
    <row r="187" spans="2:19" x14ac:dyDescent="0.2">
      <c r="B187" s="418" t="s">
        <v>89</v>
      </c>
      <c r="C187" s="321"/>
      <c r="D187" s="417"/>
      <c r="E187" s="250" t="s">
        <v>63</v>
      </c>
      <c r="F187" s="250" t="s">
        <v>61</v>
      </c>
      <c r="G187" s="241">
        <f t="shared" si="43"/>
        <v>0</v>
      </c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</row>
    <row r="188" spans="2:19" x14ac:dyDescent="0.2">
      <c r="B188" s="418" t="s">
        <v>89</v>
      </c>
      <c r="C188" s="321"/>
      <c r="D188" s="417"/>
      <c r="E188" s="250" t="s">
        <v>64</v>
      </c>
      <c r="F188" s="250" t="s">
        <v>65</v>
      </c>
      <c r="G188" s="241">
        <f t="shared" si="43"/>
        <v>0</v>
      </c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</row>
    <row r="189" spans="2:19" x14ac:dyDescent="0.2">
      <c r="B189" s="418" t="s">
        <v>89</v>
      </c>
      <c r="C189" s="321"/>
      <c r="D189" s="417"/>
      <c r="E189" s="227" t="s">
        <v>64</v>
      </c>
      <c r="F189" s="227" t="s">
        <v>66</v>
      </c>
      <c r="G189" s="241">
        <f t="shared" si="43"/>
        <v>0</v>
      </c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</row>
    <row r="190" spans="2:19" x14ac:dyDescent="0.2">
      <c r="B190" s="246" t="s">
        <v>90</v>
      </c>
      <c r="C190" s="223" t="s">
        <v>276</v>
      </c>
      <c r="D190" s="224" t="s">
        <v>58</v>
      </c>
      <c r="E190" s="224" t="s">
        <v>58</v>
      </c>
      <c r="F190" s="224" t="s">
        <v>58</v>
      </c>
      <c r="G190" s="241">
        <f t="shared" si="43"/>
        <v>0</v>
      </c>
      <c r="H190" s="247">
        <f t="shared" ref="H190:S190" si="46">H192+H198+H204+H210</f>
        <v>0</v>
      </c>
      <c r="I190" s="247">
        <f t="shared" si="46"/>
        <v>0</v>
      </c>
      <c r="J190" s="247">
        <f t="shared" si="46"/>
        <v>0</v>
      </c>
      <c r="K190" s="247">
        <f t="shared" si="46"/>
        <v>0</v>
      </c>
      <c r="L190" s="247">
        <f t="shared" si="46"/>
        <v>0</v>
      </c>
      <c r="M190" s="247">
        <f t="shared" si="46"/>
        <v>0</v>
      </c>
      <c r="N190" s="247">
        <f t="shared" si="46"/>
        <v>0</v>
      </c>
      <c r="O190" s="247">
        <f t="shared" si="46"/>
        <v>0</v>
      </c>
      <c r="P190" s="247">
        <f t="shared" si="46"/>
        <v>0</v>
      </c>
      <c r="Q190" s="247">
        <f t="shared" si="46"/>
        <v>0</v>
      </c>
      <c r="R190" s="247">
        <f t="shared" si="46"/>
        <v>0</v>
      </c>
      <c r="S190" s="247">
        <f t="shared" si="46"/>
        <v>0</v>
      </c>
    </row>
    <row r="191" spans="2:19" x14ac:dyDescent="0.2">
      <c r="B191" s="248" t="s">
        <v>74</v>
      </c>
      <c r="C191" s="68" t="s">
        <v>58</v>
      </c>
      <c r="D191" s="227" t="s">
        <v>58</v>
      </c>
      <c r="E191" s="227" t="s">
        <v>58</v>
      </c>
      <c r="F191" s="227" t="s">
        <v>58</v>
      </c>
      <c r="G191" s="241" t="s">
        <v>58</v>
      </c>
      <c r="H191" s="227" t="s">
        <v>58</v>
      </c>
      <c r="I191" s="227" t="s">
        <v>58</v>
      </c>
      <c r="J191" s="227" t="s">
        <v>58</v>
      </c>
      <c r="K191" s="68" t="s">
        <v>58</v>
      </c>
      <c r="L191" s="227" t="s">
        <v>58</v>
      </c>
      <c r="M191" s="227" t="s">
        <v>58</v>
      </c>
      <c r="N191" s="227" t="s">
        <v>58</v>
      </c>
      <c r="O191" s="68" t="s">
        <v>58</v>
      </c>
      <c r="P191" s="227" t="s">
        <v>58</v>
      </c>
      <c r="Q191" s="227" t="s">
        <v>58</v>
      </c>
      <c r="R191" s="227" t="s">
        <v>58</v>
      </c>
      <c r="S191" s="227" t="s">
        <v>58</v>
      </c>
    </row>
    <row r="192" spans="2:19" ht="12.75" customHeight="1" x14ac:dyDescent="0.2">
      <c r="B192" s="438" t="s">
        <v>91</v>
      </c>
      <c r="C192" s="321" t="s">
        <v>236</v>
      </c>
      <c r="D192" s="417" t="s">
        <v>211</v>
      </c>
      <c r="E192" s="249" t="s">
        <v>58</v>
      </c>
      <c r="F192" s="249" t="s">
        <v>58</v>
      </c>
      <c r="G192" s="241">
        <f t="shared" ref="G192:G215" si="47">H192+I192+J192+K192+L192+M192+N192+O192+P192+Q192+R192+S192</f>
        <v>0</v>
      </c>
      <c r="H192" s="241">
        <f t="shared" ref="H192:S192" si="48">H193+H194+H195+H196+H197</f>
        <v>0</v>
      </c>
      <c r="I192" s="241">
        <f t="shared" si="48"/>
        <v>0</v>
      </c>
      <c r="J192" s="241">
        <f t="shared" si="48"/>
        <v>0</v>
      </c>
      <c r="K192" s="241">
        <f t="shared" si="48"/>
        <v>0</v>
      </c>
      <c r="L192" s="241">
        <f t="shared" si="48"/>
        <v>0</v>
      </c>
      <c r="M192" s="241">
        <f t="shared" si="48"/>
        <v>0</v>
      </c>
      <c r="N192" s="241">
        <f t="shared" si="48"/>
        <v>0</v>
      </c>
      <c r="O192" s="241">
        <f t="shared" si="48"/>
        <v>0</v>
      </c>
      <c r="P192" s="241">
        <f t="shared" si="48"/>
        <v>0</v>
      </c>
      <c r="Q192" s="241">
        <f t="shared" si="48"/>
        <v>0</v>
      </c>
      <c r="R192" s="241">
        <f t="shared" si="48"/>
        <v>0</v>
      </c>
      <c r="S192" s="241">
        <f t="shared" si="48"/>
        <v>0</v>
      </c>
    </row>
    <row r="193" spans="2:19" x14ac:dyDescent="0.2">
      <c r="B193" s="438"/>
      <c r="C193" s="321"/>
      <c r="D193" s="417"/>
      <c r="E193" s="250" t="s">
        <v>60</v>
      </c>
      <c r="F193" s="250" t="s">
        <v>61</v>
      </c>
      <c r="G193" s="241">
        <f t="shared" si="47"/>
        <v>0</v>
      </c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</row>
    <row r="194" spans="2:19" x14ac:dyDescent="0.2">
      <c r="B194" s="438"/>
      <c r="C194" s="321"/>
      <c r="D194" s="417"/>
      <c r="E194" s="250" t="s">
        <v>62</v>
      </c>
      <c r="F194" s="250" t="s">
        <v>62</v>
      </c>
      <c r="G194" s="241">
        <f t="shared" si="47"/>
        <v>0</v>
      </c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</row>
    <row r="195" spans="2:19" x14ac:dyDescent="0.2">
      <c r="B195" s="438"/>
      <c r="C195" s="321"/>
      <c r="D195" s="417"/>
      <c r="E195" s="250" t="s">
        <v>63</v>
      </c>
      <c r="F195" s="250" t="s">
        <v>61</v>
      </c>
      <c r="G195" s="241">
        <f t="shared" si="47"/>
        <v>0</v>
      </c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</row>
    <row r="196" spans="2:19" x14ac:dyDescent="0.2">
      <c r="B196" s="438"/>
      <c r="C196" s="321"/>
      <c r="D196" s="417"/>
      <c r="E196" s="250" t="s">
        <v>64</v>
      </c>
      <c r="F196" s="250" t="s">
        <v>65</v>
      </c>
      <c r="G196" s="241">
        <f t="shared" si="47"/>
        <v>0</v>
      </c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</row>
    <row r="197" spans="2:19" x14ac:dyDescent="0.2">
      <c r="B197" s="438"/>
      <c r="C197" s="321"/>
      <c r="D197" s="417"/>
      <c r="E197" s="227" t="s">
        <v>64</v>
      </c>
      <c r="F197" s="227" t="s">
        <v>66</v>
      </c>
      <c r="G197" s="241">
        <f t="shared" si="47"/>
        <v>0</v>
      </c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</row>
    <row r="198" spans="2:19" ht="12.75" customHeight="1" x14ac:dyDescent="0.2">
      <c r="B198" s="438" t="s">
        <v>93</v>
      </c>
      <c r="C198" s="321" t="s">
        <v>237</v>
      </c>
      <c r="D198" s="417" t="s">
        <v>211</v>
      </c>
      <c r="E198" s="249" t="s">
        <v>58</v>
      </c>
      <c r="F198" s="249" t="s">
        <v>58</v>
      </c>
      <c r="G198" s="241">
        <f t="shared" si="47"/>
        <v>0</v>
      </c>
      <c r="H198" s="241">
        <f t="shared" ref="H198:S198" si="49">H199+H200+H201+H202+H203</f>
        <v>0</v>
      </c>
      <c r="I198" s="241">
        <f t="shared" si="49"/>
        <v>0</v>
      </c>
      <c r="J198" s="241">
        <f t="shared" si="49"/>
        <v>0</v>
      </c>
      <c r="K198" s="241">
        <f t="shared" si="49"/>
        <v>0</v>
      </c>
      <c r="L198" s="241">
        <f t="shared" si="49"/>
        <v>0</v>
      </c>
      <c r="M198" s="241">
        <f t="shared" si="49"/>
        <v>0</v>
      </c>
      <c r="N198" s="241">
        <f t="shared" si="49"/>
        <v>0</v>
      </c>
      <c r="O198" s="241">
        <f t="shared" si="49"/>
        <v>0</v>
      </c>
      <c r="P198" s="241">
        <f t="shared" si="49"/>
        <v>0</v>
      </c>
      <c r="Q198" s="241">
        <f t="shared" si="49"/>
        <v>0</v>
      </c>
      <c r="R198" s="241">
        <f t="shared" si="49"/>
        <v>0</v>
      </c>
      <c r="S198" s="241">
        <f t="shared" si="49"/>
        <v>0</v>
      </c>
    </row>
    <row r="199" spans="2:19" x14ac:dyDescent="0.2">
      <c r="B199" s="438"/>
      <c r="C199" s="321"/>
      <c r="D199" s="417"/>
      <c r="E199" s="250" t="s">
        <v>60</v>
      </c>
      <c r="F199" s="250" t="s">
        <v>61</v>
      </c>
      <c r="G199" s="241">
        <f t="shared" si="47"/>
        <v>0</v>
      </c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</row>
    <row r="200" spans="2:19" x14ac:dyDescent="0.2">
      <c r="B200" s="438"/>
      <c r="C200" s="321"/>
      <c r="D200" s="417"/>
      <c r="E200" s="250" t="s">
        <v>62</v>
      </c>
      <c r="F200" s="250" t="s">
        <v>62</v>
      </c>
      <c r="G200" s="241">
        <f t="shared" si="47"/>
        <v>0</v>
      </c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</row>
    <row r="201" spans="2:19" x14ac:dyDescent="0.2">
      <c r="B201" s="438"/>
      <c r="C201" s="321"/>
      <c r="D201" s="417"/>
      <c r="E201" s="250" t="s">
        <v>63</v>
      </c>
      <c r="F201" s="250" t="s">
        <v>61</v>
      </c>
      <c r="G201" s="241">
        <f t="shared" si="47"/>
        <v>0</v>
      </c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</row>
    <row r="202" spans="2:19" x14ac:dyDescent="0.2">
      <c r="B202" s="438"/>
      <c r="C202" s="321"/>
      <c r="D202" s="417"/>
      <c r="E202" s="250" t="s">
        <v>64</v>
      </c>
      <c r="F202" s="250" t="s">
        <v>65</v>
      </c>
      <c r="G202" s="241">
        <f t="shared" si="47"/>
        <v>0</v>
      </c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</row>
    <row r="203" spans="2:19" x14ac:dyDescent="0.2">
      <c r="B203" s="438"/>
      <c r="C203" s="321"/>
      <c r="D203" s="417"/>
      <c r="E203" s="227" t="s">
        <v>64</v>
      </c>
      <c r="F203" s="227" t="s">
        <v>66</v>
      </c>
      <c r="G203" s="241">
        <f t="shared" si="47"/>
        <v>0</v>
      </c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</row>
    <row r="204" spans="2:19" ht="12.75" customHeight="1" x14ac:dyDescent="0.2">
      <c r="B204" s="438" t="s">
        <v>94</v>
      </c>
      <c r="C204" s="321" t="s">
        <v>238</v>
      </c>
      <c r="D204" s="417" t="s">
        <v>211</v>
      </c>
      <c r="E204" s="249" t="s">
        <v>58</v>
      </c>
      <c r="F204" s="249" t="s">
        <v>58</v>
      </c>
      <c r="G204" s="241">
        <f t="shared" si="47"/>
        <v>0</v>
      </c>
      <c r="H204" s="241">
        <f t="shared" ref="H204:S204" si="50">H205+H206+H207+H208+H209</f>
        <v>0</v>
      </c>
      <c r="I204" s="241">
        <f t="shared" si="50"/>
        <v>0</v>
      </c>
      <c r="J204" s="241">
        <f t="shared" si="50"/>
        <v>0</v>
      </c>
      <c r="K204" s="241">
        <f t="shared" si="50"/>
        <v>0</v>
      </c>
      <c r="L204" s="241">
        <f t="shared" si="50"/>
        <v>0</v>
      </c>
      <c r="M204" s="241">
        <f t="shared" si="50"/>
        <v>0</v>
      </c>
      <c r="N204" s="241">
        <f t="shared" si="50"/>
        <v>0</v>
      </c>
      <c r="O204" s="241">
        <f t="shared" si="50"/>
        <v>0</v>
      </c>
      <c r="P204" s="241">
        <f t="shared" si="50"/>
        <v>0</v>
      </c>
      <c r="Q204" s="241">
        <f t="shared" si="50"/>
        <v>0</v>
      </c>
      <c r="R204" s="241">
        <f t="shared" si="50"/>
        <v>0</v>
      </c>
      <c r="S204" s="241">
        <f t="shared" si="50"/>
        <v>0</v>
      </c>
    </row>
    <row r="205" spans="2:19" x14ac:dyDescent="0.2">
      <c r="B205" s="438"/>
      <c r="C205" s="321"/>
      <c r="D205" s="417"/>
      <c r="E205" s="250" t="s">
        <v>60</v>
      </c>
      <c r="F205" s="250" t="s">
        <v>61</v>
      </c>
      <c r="G205" s="241">
        <f t="shared" si="47"/>
        <v>0</v>
      </c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</row>
    <row r="206" spans="2:19" x14ac:dyDescent="0.2">
      <c r="B206" s="438"/>
      <c r="C206" s="321"/>
      <c r="D206" s="417"/>
      <c r="E206" s="250" t="s">
        <v>62</v>
      </c>
      <c r="F206" s="250" t="s">
        <v>62</v>
      </c>
      <c r="G206" s="241">
        <f t="shared" si="47"/>
        <v>0</v>
      </c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</row>
    <row r="207" spans="2:19" x14ac:dyDescent="0.2">
      <c r="B207" s="438"/>
      <c r="C207" s="321"/>
      <c r="D207" s="417"/>
      <c r="E207" s="250" t="s">
        <v>63</v>
      </c>
      <c r="F207" s="250" t="s">
        <v>61</v>
      </c>
      <c r="G207" s="241">
        <f t="shared" si="47"/>
        <v>0</v>
      </c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</row>
    <row r="208" spans="2:19" x14ac:dyDescent="0.2">
      <c r="B208" s="438"/>
      <c r="C208" s="321"/>
      <c r="D208" s="417"/>
      <c r="E208" s="250" t="s">
        <v>64</v>
      </c>
      <c r="F208" s="250" t="s">
        <v>65</v>
      </c>
      <c r="G208" s="241">
        <f t="shared" si="47"/>
        <v>0</v>
      </c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</row>
    <row r="209" spans="2:19" x14ac:dyDescent="0.2">
      <c r="B209" s="438"/>
      <c r="C209" s="321"/>
      <c r="D209" s="417"/>
      <c r="E209" s="227" t="s">
        <v>64</v>
      </c>
      <c r="F209" s="227" t="s">
        <v>66</v>
      </c>
      <c r="G209" s="241">
        <f t="shared" si="47"/>
        <v>0</v>
      </c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</row>
    <row r="210" spans="2:19" ht="12.75" customHeight="1" x14ac:dyDescent="0.2">
      <c r="B210" s="438" t="s">
        <v>95</v>
      </c>
      <c r="C210" s="321" t="s">
        <v>239</v>
      </c>
      <c r="D210" s="417" t="s">
        <v>211</v>
      </c>
      <c r="E210" s="249" t="s">
        <v>58</v>
      </c>
      <c r="F210" s="249" t="s">
        <v>58</v>
      </c>
      <c r="G210" s="241">
        <f t="shared" si="47"/>
        <v>0</v>
      </c>
      <c r="H210" s="241">
        <f t="shared" ref="H210:S210" si="51">H211+H212+H213+H214+H215</f>
        <v>0</v>
      </c>
      <c r="I210" s="241">
        <f t="shared" si="51"/>
        <v>0</v>
      </c>
      <c r="J210" s="241">
        <f t="shared" si="51"/>
        <v>0</v>
      </c>
      <c r="K210" s="241">
        <f t="shared" si="51"/>
        <v>0</v>
      </c>
      <c r="L210" s="241">
        <f t="shared" si="51"/>
        <v>0</v>
      </c>
      <c r="M210" s="241">
        <f t="shared" si="51"/>
        <v>0</v>
      </c>
      <c r="N210" s="241">
        <f t="shared" si="51"/>
        <v>0</v>
      </c>
      <c r="O210" s="241">
        <f t="shared" si="51"/>
        <v>0</v>
      </c>
      <c r="P210" s="241">
        <f t="shared" si="51"/>
        <v>0</v>
      </c>
      <c r="Q210" s="241">
        <f t="shared" si="51"/>
        <v>0</v>
      </c>
      <c r="R210" s="241">
        <f t="shared" si="51"/>
        <v>0</v>
      </c>
      <c r="S210" s="241">
        <f t="shared" si="51"/>
        <v>0</v>
      </c>
    </row>
    <row r="211" spans="2:19" x14ac:dyDescent="0.2">
      <c r="B211" s="438"/>
      <c r="C211" s="321"/>
      <c r="D211" s="417"/>
      <c r="E211" s="250" t="s">
        <v>60</v>
      </c>
      <c r="F211" s="250" t="s">
        <v>61</v>
      </c>
      <c r="G211" s="241">
        <f t="shared" si="47"/>
        <v>0</v>
      </c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</row>
    <row r="212" spans="2:19" x14ac:dyDescent="0.2">
      <c r="B212" s="438"/>
      <c r="C212" s="321"/>
      <c r="D212" s="417"/>
      <c r="E212" s="250" t="s">
        <v>62</v>
      </c>
      <c r="F212" s="250" t="s">
        <v>62</v>
      </c>
      <c r="G212" s="241">
        <f t="shared" si="47"/>
        <v>0</v>
      </c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</row>
    <row r="213" spans="2:19" x14ac:dyDescent="0.2">
      <c r="B213" s="438"/>
      <c r="C213" s="321"/>
      <c r="D213" s="417"/>
      <c r="E213" s="250" t="s">
        <v>63</v>
      </c>
      <c r="F213" s="250" t="s">
        <v>61</v>
      </c>
      <c r="G213" s="241">
        <f t="shared" si="47"/>
        <v>0</v>
      </c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</row>
    <row r="214" spans="2:19" x14ac:dyDescent="0.2">
      <c r="B214" s="438"/>
      <c r="C214" s="321"/>
      <c r="D214" s="417"/>
      <c r="E214" s="250" t="s">
        <v>64</v>
      </c>
      <c r="F214" s="250" t="s">
        <v>65</v>
      </c>
      <c r="G214" s="241">
        <f t="shared" si="47"/>
        <v>0</v>
      </c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</row>
    <row r="215" spans="2:19" x14ac:dyDescent="0.2">
      <c r="B215" s="438"/>
      <c r="C215" s="321"/>
      <c r="D215" s="417"/>
      <c r="E215" s="227" t="s">
        <v>64</v>
      </c>
      <c r="F215" s="227" t="s">
        <v>66</v>
      </c>
      <c r="G215" s="241">
        <f t="shared" si="47"/>
        <v>0</v>
      </c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</row>
    <row r="216" spans="2:19" x14ac:dyDescent="0.2">
      <c r="B216" s="248" t="s">
        <v>74</v>
      </c>
      <c r="C216" s="68" t="s">
        <v>58</v>
      </c>
      <c r="D216" s="227" t="s">
        <v>58</v>
      </c>
      <c r="E216" s="227" t="s">
        <v>58</v>
      </c>
      <c r="F216" s="227" t="s">
        <v>58</v>
      </c>
      <c r="G216" s="241" t="s">
        <v>58</v>
      </c>
      <c r="H216" s="227" t="s">
        <v>58</v>
      </c>
      <c r="I216" s="227" t="s">
        <v>58</v>
      </c>
      <c r="J216" s="227" t="s">
        <v>58</v>
      </c>
      <c r="K216" s="68" t="s">
        <v>58</v>
      </c>
      <c r="L216" s="227" t="s">
        <v>58</v>
      </c>
      <c r="M216" s="227" t="s">
        <v>58</v>
      </c>
      <c r="N216" s="227" t="s">
        <v>58</v>
      </c>
      <c r="O216" s="68" t="s">
        <v>58</v>
      </c>
      <c r="P216" s="227" t="s">
        <v>58</v>
      </c>
      <c r="Q216" s="227" t="s">
        <v>58</v>
      </c>
      <c r="R216" s="227" t="s">
        <v>58</v>
      </c>
      <c r="S216" s="227" t="s">
        <v>58</v>
      </c>
    </row>
    <row r="217" spans="2:19" ht="13.7" customHeight="1" x14ac:dyDescent="0.2">
      <c r="B217" s="255" t="s">
        <v>97</v>
      </c>
      <c r="C217" s="321" t="s">
        <v>239</v>
      </c>
      <c r="D217" s="417" t="s">
        <v>211</v>
      </c>
      <c r="E217" s="227" t="s">
        <v>58</v>
      </c>
      <c r="F217" s="227" t="s">
        <v>58</v>
      </c>
      <c r="G217" s="241">
        <f>H217+I217+J217+K217+L217+M217+N217+O217+P217+Q217+R217+S217</f>
        <v>0</v>
      </c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</row>
    <row r="218" spans="2:19" x14ac:dyDescent="0.2">
      <c r="B218" s="255" t="s">
        <v>98</v>
      </c>
      <c r="C218" s="321"/>
      <c r="D218" s="417"/>
      <c r="E218" s="227" t="s">
        <v>58</v>
      </c>
      <c r="F218" s="227" t="s">
        <v>58</v>
      </c>
      <c r="G218" s="241">
        <f>H218+I218+J218+K218+L218+M218+N218+O218+P218+Q218+R218+S218</f>
        <v>0</v>
      </c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</row>
    <row r="219" spans="2:19" x14ac:dyDescent="0.2">
      <c r="B219" s="255" t="s">
        <v>99</v>
      </c>
      <c r="C219" s="321"/>
      <c r="D219" s="417"/>
      <c r="E219" s="227" t="s">
        <v>58</v>
      </c>
      <c r="F219" s="227" t="s">
        <v>58</v>
      </c>
      <c r="G219" s="241">
        <f>H219+I219+J219+K219+L219+M219+N219+O219+P219+Q219+R219+S219</f>
        <v>0</v>
      </c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</row>
    <row r="220" spans="2:19" x14ac:dyDescent="0.2">
      <c r="B220" s="255" t="s">
        <v>100</v>
      </c>
      <c r="C220" s="321"/>
      <c r="D220" s="417"/>
      <c r="E220" s="227" t="s">
        <v>58</v>
      </c>
      <c r="F220" s="227" t="s">
        <v>58</v>
      </c>
      <c r="G220" s="241">
        <f>H220+I220+J220+K220+L220+M220+N220+O220+P220+Q220+R220+S220</f>
        <v>0</v>
      </c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</row>
    <row r="221" spans="2:19" ht="15" x14ac:dyDescent="0.2">
      <c r="B221" s="236" t="s">
        <v>101</v>
      </c>
      <c r="C221" s="68" t="s">
        <v>58</v>
      </c>
      <c r="D221" s="227" t="s">
        <v>58</v>
      </c>
      <c r="E221" s="227" t="s">
        <v>58</v>
      </c>
      <c r="F221" s="227" t="s">
        <v>58</v>
      </c>
      <c r="G221" s="241">
        <f>H221+I221+J221+K221+L221+M221+N221+O221+P221+Q221+R221+S221</f>
        <v>0</v>
      </c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</row>
  </sheetData>
  <sheetProtection password="C6FB" sheet="1" objects="1" scenarios="1"/>
  <customSheetViews>
    <customSheetView guid="{FC81ACF6-41EA-474E-9271-A039BE964AC6}" scale="60" showPageBreaks="1" printArea="1" view="pageBreakPreview" topLeftCell="A187">
      <selection activeCell="H116" sqref="H116"/>
      <pageMargins left="0.196527777777778" right="0.196527777777778" top="0.15763888888888899" bottom="0.15763888888888899" header="0.51180555555555496" footer="0.15763888888888899"/>
      <printOptions horizontalCentered="1"/>
      <pageSetup paperSize="9" scale="52" firstPageNumber="0" orientation="landscape" verticalDpi="300" r:id="rId1"/>
      <headerFooter>
        <oddFooter>&amp;C&amp;P</oddFooter>
      </headerFooter>
    </customSheetView>
    <customSheetView guid="{5471717A-CEAE-4129-AD80-B9750FD3D24E}" scale="60" showPageBreaks="1" printArea="1" view="pageBreakPreview">
      <selection activeCell="H116" sqref="H116"/>
      <pageMargins left="0.196527777777778" right="0.196527777777778" top="0.15763888888888899" bottom="0.15763888888888899" header="0.51180555555555496" footer="0.15763888888888899"/>
      <printOptions horizontalCentered="1"/>
      <pageSetup paperSize="9" scale="52" firstPageNumber="0" orientation="landscape" verticalDpi="300" r:id="rId2"/>
      <headerFooter>
        <oddFooter>&amp;C&amp;P</oddFooter>
      </headerFooter>
    </customSheetView>
  </customSheetViews>
  <mergeCells count="88">
    <mergeCell ref="R1:S1"/>
    <mergeCell ref="M2:S2"/>
    <mergeCell ref="P4:S4"/>
    <mergeCell ref="P5:S5"/>
    <mergeCell ref="Q6:R6"/>
    <mergeCell ref="P7:S7"/>
    <mergeCell ref="M8:S8"/>
    <mergeCell ref="Q9:S9"/>
    <mergeCell ref="B11:S11"/>
    <mergeCell ref="B12:S12"/>
    <mergeCell ref="B13:S13"/>
    <mergeCell ref="B14:S14"/>
    <mergeCell ref="B15:S15"/>
    <mergeCell ref="B17:B18"/>
    <mergeCell ref="C17:C18"/>
    <mergeCell ref="D17:D18"/>
    <mergeCell ref="E17:E18"/>
    <mergeCell ref="F17:F18"/>
    <mergeCell ref="G17:G18"/>
    <mergeCell ref="H17:S17"/>
    <mergeCell ref="B24:B29"/>
    <mergeCell ref="C24:C29"/>
    <mergeCell ref="D24:D29"/>
    <mergeCell ref="B30:B35"/>
    <mergeCell ref="C30:C35"/>
    <mergeCell ref="D30:D35"/>
    <mergeCell ref="B36:B41"/>
    <mergeCell ref="C36:C41"/>
    <mergeCell ref="D36:D41"/>
    <mergeCell ref="B46:B51"/>
    <mergeCell ref="C46:C51"/>
    <mergeCell ref="D46:D51"/>
    <mergeCell ref="B54:B71"/>
    <mergeCell ref="C54:C71"/>
    <mergeCell ref="D54:D59"/>
    <mergeCell ref="D60:D65"/>
    <mergeCell ref="D66:D71"/>
    <mergeCell ref="B72:B77"/>
    <mergeCell ref="C72:C77"/>
    <mergeCell ref="D72:D77"/>
    <mergeCell ref="B78:B83"/>
    <mergeCell ref="C78:C83"/>
    <mergeCell ref="D78:D83"/>
    <mergeCell ref="B86:B97"/>
    <mergeCell ref="C86:C97"/>
    <mergeCell ref="D86:D91"/>
    <mergeCell ref="D92:D97"/>
    <mergeCell ref="C99:C101"/>
    <mergeCell ref="D99:D101"/>
    <mergeCell ref="B104:B109"/>
    <mergeCell ref="C104:C109"/>
    <mergeCell ref="D104:D109"/>
    <mergeCell ref="B112:B117"/>
    <mergeCell ref="C112:C117"/>
    <mergeCell ref="D112:D117"/>
    <mergeCell ref="B120:B125"/>
    <mergeCell ref="C120:C125"/>
    <mergeCell ref="D120:D125"/>
    <mergeCell ref="B128:B133"/>
    <mergeCell ref="C128:C133"/>
    <mergeCell ref="D128:D133"/>
    <mergeCell ref="B134:B139"/>
    <mergeCell ref="C134:C139"/>
    <mergeCell ref="D134:D139"/>
    <mergeCell ref="B142:B189"/>
    <mergeCell ref="C142:C189"/>
    <mergeCell ref="D142:D147"/>
    <mergeCell ref="D148:D153"/>
    <mergeCell ref="D154:D159"/>
    <mergeCell ref="D160:D165"/>
    <mergeCell ref="D166:D171"/>
    <mergeCell ref="D172:D177"/>
    <mergeCell ref="D178:D183"/>
    <mergeCell ref="D184:D189"/>
    <mergeCell ref="B192:B197"/>
    <mergeCell ref="C192:C197"/>
    <mergeCell ref="D192:D197"/>
    <mergeCell ref="B198:B203"/>
    <mergeCell ref="C198:C203"/>
    <mergeCell ref="D198:D203"/>
    <mergeCell ref="C217:C220"/>
    <mergeCell ref="D217:D220"/>
    <mergeCell ref="B204:B209"/>
    <mergeCell ref="C204:C209"/>
    <mergeCell ref="D204:D209"/>
    <mergeCell ref="B210:B215"/>
    <mergeCell ref="C210:C215"/>
    <mergeCell ref="D210:D215"/>
  </mergeCells>
  <printOptions horizontalCentered="1"/>
  <pageMargins left="0.196527777777778" right="0.196527777777778" top="0.15763888888888899" bottom="0.15763888888888899" header="0.51180555555555496" footer="0.15763888888888899"/>
  <pageSetup paperSize="9" scale="52" firstPageNumber="0" orientation="landscape" verticalDpi="300" r:id="rId3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1:AJ221"/>
  <sheetViews>
    <sheetView view="pageBreakPreview" topLeftCell="C217" zoomScaleNormal="78" zoomScaleSheetLayoutView="100" workbookViewId="0">
      <selection activeCell="G17" sqref="G17:G18"/>
    </sheetView>
  </sheetViews>
  <sheetFormatPr defaultColWidth="16.140625" defaultRowHeight="12.75" x14ac:dyDescent="0.2"/>
  <sheetData>
    <row r="1" spans="2:36" x14ac:dyDescent="0.2">
      <c r="B1" s="208"/>
      <c r="C1" s="208"/>
      <c r="D1" s="208"/>
      <c r="E1" s="208"/>
      <c r="F1" s="208"/>
      <c r="G1" s="208"/>
      <c r="H1" s="207"/>
      <c r="I1" s="207"/>
      <c r="J1" s="207"/>
      <c r="K1" s="207"/>
      <c r="L1" s="207"/>
      <c r="M1" s="208"/>
      <c r="N1" s="208"/>
      <c r="O1" s="208"/>
      <c r="P1" s="208"/>
      <c r="Q1" s="208"/>
      <c r="R1" s="448" t="str">
        <f>'Касс. план (50400)'!Q1</f>
        <v>к протоколу №15 от  29.12.2018г.</v>
      </c>
      <c r="S1" s="448"/>
    </row>
    <row r="2" spans="2:36" ht="12.75" customHeight="1" x14ac:dyDescent="0.2">
      <c r="B2" s="208"/>
      <c r="C2" s="208"/>
      <c r="D2" s="208"/>
      <c r="E2" s="208"/>
      <c r="F2" s="208"/>
      <c r="G2" s="208"/>
      <c r="H2" s="207"/>
      <c r="I2" s="207"/>
      <c r="J2" s="207"/>
      <c r="K2" s="207"/>
      <c r="L2" s="207"/>
      <c r="M2" s="433"/>
      <c r="N2" s="433"/>
      <c r="O2" s="433"/>
      <c r="P2" s="433"/>
      <c r="Q2" s="433"/>
      <c r="R2" s="433"/>
      <c r="S2" s="433"/>
    </row>
    <row r="3" spans="2:36" x14ac:dyDescent="0.2">
      <c r="B3" s="208"/>
      <c r="C3" s="208"/>
      <c r="D3" s="208"/>
      <c r="E3" s="208"/>
      <c r="F3" s="208"/>
      <c r="G3" s="208"/>
      <c r="H3" s="207"/>
      <c r="I3" s="207"/>
      <c r="J3" s="207"/>
      <c r="K3" s="207"/>
      <c r="L3" s="207"/>
      <c r="M3" s="208"/>
      <c r="N3" s="208"/>
      <c r="O3" s="208"/>
      <c r="P3" s="208"/>
      <c r="Q3" s="208"/>
      <c r="R3" s="208"/>
      <c r="S3" s="210"/>
    </row>
    <row r="4" spans="2:36" ht="13.15" customHeight="1" x14ac:dyDescent="0.2">
      <c r="B4" s="208"/>
      <c r="C4" s="208"/>
      <c r="D4" s="208"/>
      <c r="E4" s="208"/>
      <c r="F4" s="208"/>
      <c r="G4" s="208"/>
      <c r="H4" s="207"/>
      <c r="I4" s="207"/>
      <c r="J4" s="207"/>
      <c r="K4" s="207"/>
      <c r="L4" s="207"/>
      <c r="M4" s="211"/>
      <c r="N4" s="211"/>
      <c r="O4" s="211"/>
      <c r="P4" s="434" t="s">
        <v>244</v>
      </c>
      <c r="Q4" s="434"/>
      <c r="R4" s="434"/>
      <c r="S4" s="434"/>
    </row>
    <row r="5" spans="2:36" ht="24.75" customHeight="1" x14ac:dyDescent="0.2">
      <c r="B5" s="208"/>
      <c r="C5" s="208"/>
      <c r="D5" s="208"/>
      <c r="E5" s="208"/>
      <c r="F5" s="208"/>
      <c r="G5" s="208"/>
      <c r="H5" s="207"/>
      <c r="I5" s="207"/>
      <c r="J5" s="207"/>
      <c r="K5" s="207"/>
      <c r="L5" s="207"/>
      <c r="M5" s="214"/>
      <c r="N5" s="214"/>
      <c r="O5" s="214"/>
      <c r="P5" s="447" t="str">
        <f>'Касс. план (50400)'!P5</f>
        <v>Директор</v>
      </c>
      <c r="Q5" s="447"/>
      <c r="R5" s="447"/>
      <c r="S5" s="447"/>
    </row>
    <row r="6" spans="2:36" ht="11.45" customHeight="1" x14ac:dyDescent="0.2">
      <c r="B6" s="208"/>
      <c r="C6" s="208"/>
      <c r="D6" s="208"/>
      <c r="E6" s="208"/>
      <c r="F6" s="208"/>
      <c r="G6" s="208"/>
      <c r="H6" s="207"/>
      <c r="I6" s="207"/>
      <c r="J6" s="207"/>
      <c r="K6" s="207"/>
      <c r="L6" s="207"/>
      <c r="M6" s="208"/>
      <c r="N6" s="208"/>
      <c r="O6" s="208"/>
      <c r="P6" s="208"/>
      <c r="Q6" s="436" t="s">
        <v>245</v>
      </c>
      <c r="R6" s="436"/>
      <c r="S6" s="213"/>
    </row>
    <row r="7" spans="2:36" ht="15.6" customHeight="1" x14ac:dyDescent="0.2">
      <c r="B7" s="208"/>
      <c r="C7" s="208"/>
      <c r="D7" s="208"/>
      <c r="E7" s="208"/>
      <c r="F7" s="208"/>
      <c r="G7" s="208"/>
      <c r="H7" s="207"/>
      <c r="I7" s="207"/>
      <c r="J7" s="207"/>
      <c r="K7" s="207"/>
      <c r="L7" s="207"/>
      <c r="M7" s="213"/>
      <c r="N7" s="213"/>
      <c r="O7" s="213"/>
      <c r="P7" s="444" t="str">
        <f>'Касс. план (50400)'!P7</f>
        <v xml:space="preserve">                                 Т.А. Левина                                     </v>
      </c>
      <c r="Q7" s="444"/>
      <c r="R7" s="444"/>
      <c r="S7" s="444"/>
    </row>
    <row r="8" spans="2:36" ht="10.9" customHeight="1" x14ac:dyDescent="0.2">
      <c r="B8" s="208"/>
      <c r="C8" s="208"/>
      <c r="D8" s="208"/>
      <c r="E8" s="208"/>
      <c r="F8" s="208"/>
      <c r="G8" s="208"/>
      <c r="H8" s="207"/>
      <c r="I8" s="207"/>
      <c r="J8" s="207"/>
      <c r="K8" s="207"/>
      <c r="L8" s="207"/>
      <c r="M8" s="429" t="s">
        <v>247</v>
      </c>
      <c r="N8" s="429"/>
      <c r="O8" s="429"/>
      <c r="P8" s="429"/>
      <c r="Q8" s="429"/>
      <c r="R8" s="429"/>
      <c r="S8" s="429"/>
    </row>
    <row r="9" spans="2:36" x14ac:dyDescent="0.2">
      <c r="B9" s="208"/>
      <c r="C9" s="208"/>
      <c r="D9" s="208"/>
      <c r="E9" s="208"/>
      <c r="F9" s="208"/>
      <c r="G9" s="208"/>
      <c r="H9" s="207"/>
      <c r="I9" s="207"/>
      <c r="J9" s="207"/>
      <c r="K9" s="207"/>
      <c r="L9" s="207"/>
      <c r="M9" s="208"/>
      <c r="N9" s="217"/>
      <c r="O9" s="217"/>
      <c r="P9" s="217"/>
      <c r="Q9" s="445" t="str">
        <f>'Касс. план (50400)'!Q9</f>
        <v>"29" декабря 2018  года</v>
      </c>
      <c r="R9" s="445"/>
      <c r="S9" s="445"/>
    </row>
    <row r="10" spans="2:36" x14ac:dyDescent="0.2"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</row>
    <row r="11" spans="2:36" ht="17.850000000000001" customHeight="1" x14ac:dyDescent="0.2">
      <c r="B11" s="450" t="s">
        <v>248</v>
      </c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</row>
    <row r="12" spans="2:36" ht="13.9" customHeight="1" x14ac:dyDescent="0.2">
      <c r="B12" s="446" t="s">
        <v>34</v>
      </c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</row>
    <row r="13" spans="2:36" ht="14.1" customHeight="1" x14ac:dyDescent="0.2">
      <c r="B13" s="449" t="s">
        <v>250</v>
      </c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</row>
    <row r="14" spans="2:36" ht="12.75" customHeight="1" x14ac:dyDescent="0.2">
      <c r="B14" s="423" t="str">
        <f>'Заголовочный раздел'!B19:V19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5"/>
      <c r="AG14" s="5"/>
      <c r="AH14" s="5"/>
      <c r="AI14" s="5"/>
      <c r="AJ14" s="5"/>
    </row>
    <row r="15" spans="2:36" ht="14.1" customHeight="1" x14ac:dyDescent="0.2">
      <c r="B15" s="449" t="s">
        <v>251</v>
      </c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2:36" x14ac:dyDescent="0.2"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2:25" ht="12.75" customHeight="1" x14ac:dyDescent="0.2">
      <c r="B17" s="424" t="s">
        <v>27</v>
      </c>
      <c r="C17" s="425" t="s">
        <v>28</v>
      </c>
      <c r="D17" s="425" t="s">
        <v>252</v>
      </c>
      <c r="E17" s="425" t="s">
        <v>159</v>
      </c>
      <c r="F17" s="425" t="s">
        <v>160</v>
      </c>
      <c r="G17" s="427" t="str">
        <f>'Касс. план (50400)'!G17</f>
        <v>Всего на 2019 год</v>
      </c>
      <c r="H17" s="425" t="s">
        <v>278</v>
      </c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2:25" ht="39.950000000000003" customHeight="1" x14ac:dyDescent="0.2">
      <c r="B18" s="424"/>
      <c r="C18" s="425"/>
      <c r="D18" s="425"/>
      <c r="E18" s="425"/>
      <c r="F18" s="425"/>
      <c r="G18" s="427"/>
      <c r="H18" s="239" t="s">
        <v>279</v>
      </c>
      <c r="I18" s="239" t="s">
        <v>280</v>
      </c>
      <c r="J18" s="239" t="s">
        <v>257</v>
      </c>
      <c r="K18" s="239" t="s">
        <v>258</v>
      </c>
      <c r="L18" s="239" t="s">
        <v>259</v>
      </c>
      <c r="M18" s="239" t="s">
        <v>260</v>
      </c>
      <c r="N18" s="239" t="s">
        <v>261</v>
      </c>
      <c r="O18" s="239" t="s">
        <v>262</v>
      </c>
      <c r="P18" s="239" t="s">
        <v>263</v>
      </c>
      <c r="Q18" s="239" t="s">
        <v>264</v>
      </c>
      <c r="R18" s="239" t="s">
        <v>265</v>
      </c>
      <c r="S18" s="239" t="s">
        <v>266</v>
      </c>
    </row>
    <row r="19" spans="2:25" ht="18" customHeight="1" x14ac:dyDescent="0.2">
      <c r="B19" s="240" t="s">
        <v>48</v>
      </c>
      <c r="C19" s="256"/>
      <c r="D19" s="256"/>
      <c r="E19" s="256"/>
      <c r="F19" s="256"/>
      <c r="G19" s="241">
        <f>H19+I19+J19+K19+L19+M19+N19+O19+P19+Q19+R19+S19</f>
        <v>0</v>
      </c>
      <c r="H19" s="242"/>
      <c r="I19" s="242">
        <f>'Остаток по субсидии'!I19</f>
        <v>0</v>
      </c>
      <c r="J19" s="242">
        <f>'Остаток по субсидии'!J19</f>
        <v>0</v>
      </c>
      <c r="K19" s="242">
        <f>'Остаток по субсидии'!K19</f>
        <v>0</v>
      </c>
      <c r="L19" s="242">
        <f>'Остаток по субсидии'!L19</f>
        <v>0</v>
      </c>
      <c r="M19" s="242">
        <f>'Остаток по субсидии'!M19</f>
        <v>0</v>
      </c>
      <c r="N19" s="242">
        <f>'Остаток по субсидии'!N19</f>
        <v>0</v>
      </c>
      <c r="O19" s="242">
        <f>'Остаток по субсидии'!O19</f>
        <v>0</v>
      </c>
      <c r="P19" s="242">
        <f>'Остаток по субсидии'!P19</f>
        <v>0</v>
      </c>
      <c r="Q19" s="242">
        <f>'Остаток по субсидии'!Q19</f>
        <v>0</v>
      </c>
      <c r="R19" s="242">
        <f>'Остаток по субсидии'!R19</f>
        <v>0</v>
      </c>
      <c r="S19" s="242">
        <f>'Остаток по субсидии'!S19</f>
        <v>0</v>
      </c>
    </row>
    <row r="20" spans="2:25" ht="18" customHeight="1" x14ac:dyDescent="0.2">
      <c r="B20" s="243" t="s">
        <v>267</v>
      </c>
      <c r="C20" s="223" t="s">
        <v>58</v>
      </c>
      <c r="D20" s="224" t="s">
        <v>58</v>
      </c>
      <c r="E20" s="224" t="s">
        <v>58</v>
      </c>
      <c r="F20" s="224" t="s">
        <v>58</v>
      </c>
      <c r="G20" s="241">
        <f>H20+I20+J20+K20+L20+M20+N20+O20+P20+Q20+R20+S20</f>
        <v>0</v>
      </c>
      <c r="H20" s="244">
        <f t="shared" ref="H20:S20" si="0">H21-H19</f>
        <v>0</v>
      </c>
      <c r="I20" s="244">
        <f t="shared" si="0"/>
        <v>0</v>
      </c>
      <c r="J20" s="244">
        <f t="shared" si="0"/>
        <v>0</v>
      </c>
      <c r="K20" s="244">
        <f t="shared" si="0"/>
        <v>0</v>
      </c>
      <c r="L20" s="244">
        <f t="shared" si="0"/>
        <v>0</v>
      </c>
      <c r="M20" s="244">
        <f t="shared" si="0"/>
        <v>0</v>
      </c>
      <c r="N20" s="244">
        <f t="shared" si="0"/>
        <v>0</v>
      </c>
      <c r="O20" s="244">
        <f t="shared" si="0"/>
        <v>0</v>
      </c>
      <c r="P20" s="244">
        <f t="shared" si="0"/>
        <v>0</v>
      </c>
      <c r="Q20" s="244">
        <f t="shared" si="0"/>
        <v>0</v>
      </c>
      <c r="R20" s="244">
        <f t="shared" si="0"/>
        <v>0</v>
      </c>
      <c r="S20" s="244">
        <f t="shared" si="0"/>
        <v>0</v>
      </c>
    </row>
    <row r="21" spans="2:25" ht="18" customHeight="1" x14ac:dyDescent="0.2">
      <c r="B21" s="243" t="s">
        <v>56</v>
      </c>
      <c r="C21" s="223" t="s">
        <v>58</v>
      </c>
      <c r="D21" s="224" t="s">
        <v>58</v>
      </c>
      <c r="E21" s="224" t="s">
        <v>58</v>
      </c>
      <c r="F21" s="224" t="s">
        <v>58</v>
      </c>
      <c r="G21" s="241">
        <f>H21+I21+J21+K21+L21+M21+N21+O21+P21+Q21+R21+S21</f>
        <v>0</v>
      </c>
      <c r="H21" s="241">
        <f t="shared" ref="H21:S21" si="1">H23+H44+H190+H126+H118+H140</f>
        <v>0</v>
      </c>
      <c r="I21" s="241">
        <f t="shared" si="1"/>
        <v>0</v>
      </c>
      <c r="J21" s="241">
        <f t="shared" si="1"/>
        <v>0</v>
      </c>
      <c r="K21" s="241">
        <f t="shared" si="1"/>
        <v>0</v>
      </c>
      <c r="L21" s="241">
        <f t="shared" si="1"/>
        <v>0</v>
      </c>
      <c r="M21" s="241">
        <f t="shared" si="1"/>
        <v>0</v>
      </c>
      <c r="N21" s="241">
        <f t="shared" si="1"/>
        <v>0</v>
      </c>
      <c r="O21" s="241">
        <f t="shared" si="1"/>
        <v>0</v>
      </c>
      <c r="P21" s="241">
        <f t="shared" si="1"/>
        <v>0</v>
      </c>
      <c r="Q21" s="241">
        <f t="shared" si="1"/>
        <v>0</v>
      </c>
      <c r="R21" s="241">
        <f t="shared" si="1"/>
        <v>0</v>
      </c>
      <c r="S21" s="241">
        <f t="shared" si="1"/>
        <v>0</v>
      </c>
    </row>
    <row r="22" spans="2:25" ht="13.5" customHeight="1" x14ac:dyDescent="0.2">
      <c r="B22" s="62" t="s">
        <v>19</v>
      </c>
      <c r="C22" s="68" t="s">
        <v>58</v>
      </c>
      <c r="D22" s="227" t="s">
        <v>58</v>
      </c>
      <c r="E22" s="227" t="s">
        <v>58</v>
      </c>
      <c r="F22" s="227" t="s">
        <v>58</v>
      </c>
      <c r="G22" s="245" t="s">
        <v>58</v>
      </c>
      <c r="H22" s="227" t="s">
        <v>58</v>
      </c>
      <c r="I22" s="227" t="s">
        <v>58</v>
      </c>
      <c r="J22" s="227" t="s">
        <v>58</v>
      </c>
      <c r="K22" s="68" t="s">
        <v>58</v>
      </c>
      <c r="L22" s="227" t="s">
        <v>58</v>
      </c>
      <c r="M22" s="227" t="s">
        <v>58</v>
      </c>
      <c r="N22" s="227" t="s">
        <v>58</v>
      </c>
      <c r="O22" s="68" t="s">
        <v>58</v>
      </c>
      <c r="P22" s="227" t="s">
        <v>58</v>
      </c>
      <c r="Q22" s="227" t="s">
        <v>58</v>
      </c>
      <c r="R22" s="227" t="s">
        <v>58</v>
      </c>
      <c r="S22" s="227" t="s">
        <v>58</v>
      </c>
      <c r="Y22" t="s">
        <v>281</v>
      </c>
    </row>
    <row r="23" spans="2:25" ht="24.75" customHeight="1" x14ac:dyDescent="0.2">
      <c r="B23" s="246" t="s">
        <v>57</v>
      </c>
      <c r="C23" s="71">
        <v>210</v>
      </c>
      <c r="D23" s="224" t="s">
        <v>58</v>
      </c>
      <c r="E23" s="224" t="s">
        <v>58</v>
      </c>
      <c r="F23" s="224" t="s">
        <v>58</v>
      </c>
      <c r="G23" s="241">
        <f t="shared" ref="G23:G44" si="2">H23+I23+J23+K23+L23+M23+N23+O23+P23+Q23+R23+S23</f>
        <v>0</v>
      </c>
      <c r="H23" s="247">
        <f t="shared" ref="H23:S23" si="3">H24+H30+H36</f>
        <v>0</v>
      </c>
      <c r="I23" s="247">
        <f t="shared" si="3"/>
        <v>0</v>
      </c>
      <c r="J23" s="247">
        <f t="shared" si="3"/>
        <v>0</v>
      </c>
      <c r="K23" s="247">
        <f t="shared" si="3"/>
        <v>0</v>
      </c>
      <c r="L23" s="247">
        <f t="shared" si="3"/>
        <v>0</v>
      </c>
      <c r="M23" s="247">
        <f t="shared" si="3"/>
        <v>0</v>
      </c>
      <c r="N23" s="247">
        <f t="shared" si="3"/>
        <v>0</v>
      </c>
      <c r="O23" s="247">
        <f t="shared" si="3"/>
        <v>0</v>
      </c>
      <c r="P23" s="247">
        <f t="shared" si="3"/>
        <v>0</v>
      </c>
      <c r="Q23" s="247">
        <f t="shared" si="3"/>
        <v>0</v>
      </c>
      <c r="R23" s="247">
        <f t="shared" si="3"/>
        <v>0</v>
      </c>
      <c r="S23" s="247">
        <f t="shared" si="3"/>
        <v>0</v>
      </c>
    </row>
    <row r="24" spans="2:25" ht="27.6" customHeight="1" x14ac:dyDescent="0.2">
      <c r="B24" s="438" t="s">
        <v>59</v>
      </c>
      <c r="C24" s="425">
        <v>211</v>
      </c>
      <c r="D24" s="439">
        <v>111</v>
      </c>
      <c r="E24" s="249" t="s">
        <v>58</v>
      </c>
      <c r="F24" s="249" t="s">
        <v>58</v>
      </c>
      <c r="G24" s="241">
        <f t="shared" si="2"/>
        <v>0</v>
      </c>
      <c r="H24" s="241">
        <f t="shared" ref="H24:S24" si="4">H25+H26+H27+H28+H29</f>
        <v>0</v>
      </c>
      <c r="I24" s="241">
        <f t="shared" si="4"/>
        <v>0</v>
      </c>
      <c r="J24" s="241">
        <f t="shared" si="4"/>
        <v>0</v>
      </c>
      <c r="K24" s="241">
        <f t="shared" si="4"/>
        <v>0</v>
      </c>
      <c r="L24" s="241">
        <f t="shared" si="4"/>
        <v>0</v>
      </c>
      <c r="M24" s="241">
        <f t="shared" si="4"/>
        <v>0</v>
      </c>
      <c r="N24" s="241">
        <f t="shared" si="4"/>
        <v>0</v>
      </c>
      <c r="O24" s="241">
        <f t="shared" si="4"/>
        <v>0</v>
      </c>
      <c r="P24" s="241">
        <f t="shared" si="4"/>
        <v>0</v>
      </c>
      <c r="Q24" s="241">
        <f t="shared" si="4"/>
        <v>0</v>
      </c>
      <c r="R24" s="241">
        <f t="shared" si="4"/>
        <v>0</v>
      </c>
      <c r="S24" s="241">
        <f t="shared" si="4"/>
        <v>0</v>
      </c>
    </row>
    <row r="25" spans="2:25" ht="21" customHeight="1" x14ac:dyDescent="0.2">
      <c r="B25" s="438"/>
      <c r="C25" s="425"/>
      <c r="D25" s="439"/>
      <c r="E25" s="250" t="s">
        <v>60</v>
      </c>
      <c r="F25" s="250" t="s">
        <v>61</v>
      </c>
      <c r="G25" s="241">
        <f t="shared" si="2"/>
        <v>0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</row>
    <row r="26" spans="2:25" ht="21" customHeight="1" x14ac:dyDescent="0.2">
      <c r="B26" s="438"/>
      <c r="C26" s="425"/>
      <c r="D26" s="439"/>
      <c r="E26" s="250" t="s">
        <v>62</v>
      </c>
      <c r="F26" s="250" t="s">
        <v>62</v>
      </c>
      <c r="G26" s="241">
        <f t="shared" si="2"/>
        <v>0</v>
      </c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</row>
    <row r="27" spans="2:25" ht="21" customHeight="1" x14ac:dyDescent="0.2">
      <c r="B27" s="438"/>
      <c r="C27" s="425"/>
      <c r="D27" s="439"/>
      <c r="E27" s="250" t="s">
        <v>63</v>
      </c>
      <c r="F27" s="250" t="s">
        <v>61</v>
      </c>
      <c r="G27" s="241">
        <f t="shared" si="2"/>
        <v>0</v>
      </c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</row>
    <row r="28" spans="2:25" ht="10.5" customHeight="1" x14ac:dyDescent="0.2">
      <c r="B28" s="438"/>
      <c r="C28" s="425"/>
      <c r="D28" s="439"/>
      <c r="E28" s="250" t="s">
        <v>64</v>
      </c>
      <c r="F28" s="250" t="s">
        <v>65</v>
      </c>
      <c r="G28" s="241">
        <f t="shared" si="2"/>
        <v>0</v>
      </c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</row>
    <row r="29" spans="2:25" ht="24.75" customHeight="1" x14ac:dyDescent="0.2">
      <c r="B29" s="438"/>
      <c r="C29" s="425"/>
      <c r="D29" s="439"/>
      <c r="E29" s="227" t="s">
        <v>64</v>
      </c>
      <c r="F29" s="227" t="s">
        <v>66</v>
      </c>
      <c r="G29" s="241">
        <f t="shared" si="2"/>
        <v>0</v>
      </c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</row>
    <row r="30" spans="2:25" ht="21" customHeight="1" x14ac:dyDescent="0.2">
      <c r="B30" s="438" t="s">
        <v>67</v>
      </c>
      <c r="C30" s="321" t="s">
        <v>68</v>
      </c>
      <c r="D30" s="417" t="s">
        <v>69</v>
      </c>
      <c r="E30" s="249" t="s">
        <v>58</v>
      </c>
      <c r="F30" s="249" t="s">
        <v>58</v>
      </c>
      <c r="G30" s="241">
        <f t="shared" si="2"/>
        <v>0</v>
      </c>
      <c r="H30" s="241">
        <f t="shared" ref="H30:S30" si="5">H31+H32+H33+H34+H35</f>
        <v>0</v>
      </c>
      <c r="I30" s="241">
        <f t="shared" si="5"/>
        <v>0</v>
      </c>
      <c r="J30" s="241">
        <f t="shared" si="5"/>
        <v>0</v>
      </c>
      <c r="K30" s="241">
        <f t="shared" si="5"/>
        <v>0</v>
      </c>
      <c r="L30" s="241">
        <f t="shared" si="5"/>
        <v>0</v>
      </c>
      <c r="M30" s="241">
        <f t="shared" si="5"/>
        <v>0</v>
      </c>
      <c r="N30" s="241">
        <f t="shared" si="5"/>
        <v>0</v>
      </c>
      <c r="O30" s="241">
        <f t="shared" si="5"/>
        <v>0</v>
      </c>
      <c r="P30" s="241">
        <f t="shared" si="5"/>
        <v>0</v>
      </c>
      <c r="Q30" s="241">
        <f t="shared" si="5"/>
        <v>0</v>
      </c>
      <c r="R30" s="241">
        <f t="shared" si="5"/>
        <v>0</v>
      </c>
      <c r="S30" s="241">
        <f t="shared" si="5"/>
        <v>0</v>
      </c>
    </row>
    <row r="31" spans="2:25" ht="12.75" customHeight="1" x14ac:dyDescent="0.2">
      <c r="B31" s="438"/>
      <c r="C31" s="321"/>
      <c r="D31" s="417"/>
      <c r="E31" s="250" t="s">
        <v>60</v>
      </c>
      <c r="F31" s="250" t="s">
        <v>61</v>
      </c>
      <c r="G31" s="241">
        <f t="shared" si="2"/>
        <v>0</v>
      </c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</row>
    <row r="32" spans="2:25" ht="25.5" customHeight="1" x14ac:dyDescent="0.2">
      <c r="B32" s="438"/>
      <c r="C32" s="321"/>
      <c r="D32" s="417"/>
      <c r="E32" s="250" t="s">
        <v>62</v>
      </c>
      <c r="F32" s="250" t="s">
        <v>62</v>
      </c>
      <c r="G32" s="241">
        <f t="shared" si="2"/>
        <v>0</v>
      </c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</row>
    <row r="33" spans="2:19" ht="21" customHeight="1" x14ac:dyDescent="0.2">
      <c r="B33" s="438"/>
      <c r="C33" s="321"/>
      <c r="D33" s="417"/>
      <c r="E33" s="250" t="s">
        <v>63</v>
      </c>
      <c r="F33" s="250" t="s">
        <v>61</v>
      </c>
      <c r="G33" s="241">
        <f t="shared" si="2"/>
        <v>0</v>
      </c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2:19" ht="21" customHeight="1" x14ac:dyDescent="0.2">
      <c r="B34" s="438"/>
      <c r="C34" s="321"/>
      <c r="D34" s="417"/>
      <c r="E34" s="250" t="s">
        <v>64</v>
      </c>
      <c r="F34" s="250" t="s">
        <v>65</v>
      </c>
      <c r="G34" s="241">
        <f t="shared" si="2"/>
        <v>0</v>
      </c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</row>
    <row r="35" spans="2:19" ht="21" customHeight="1" x14ac:dyDescent="0.2">
      <c r="B35" s="438"/>
      <c r="C35" s="321"/>
      <c r="D35" s="417"/>
      <c r="E35" s="227" t="s">
        <v>64</v>
      </c>
      <c r="F35" s="227" t="s">
        <v>66</v>
      </c>
      <c r="G35" s="241">
        <f t="shared" si="2"/>
        <v>0</v>
      </c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</row>
    <row r="36" spans="2:19" ht="21" customHeight="1" x14ac:dyDescent="0.2">
      <c r="B36" s="438" t="s">
        <v>70</v>
      </c>
      <c r="C36" s="320">
        <v>213</v>
      </c>
      <c r="D36" s="419">
        <v>119</v>
      </c>
      <c r="E36" s="249" t="s">
        <v>58</v>
      </c>
      <c r="F36" s="249" t="s">
        <v>58</v>
      </c>
      <c r="G36" s="241">
        <f t="shared" si="2"/>
        <v>0</v>
      </c>
      <c r="H36" s="241">
        <f t="shared" ref="H36:S36" si="6">H37+H38+H39+H40+H41</f>
        <v>0</v>
      </c>
      <c r="I36" s="241">
        <f t="shared" si="6"/>
        <v>0</v>
      </c>
      <c r="J36" s="241">
        <f t="shared" si="6"/>
        <v>0</v>
      </c>
      <c r="K36" s="241">
        <f t="shared" si="6"/>
        <v>0</v>
      </c>
      <c r="L36" s="241">
        <f t="shared" si="6"/>
        <v>0</v>
      </c>
      <c r="M36" s="241">
        <f t="shared" si="6"/>
        <v>0</v>
      </c>
      <c r="N36" s="241">
        <f t="shared" si="6"/>
        <v>0</v>
      </c>
      <c r="O36" s="241">
        <f t="shared" si="6"/>
        <v>0</v>
      </c>
      <c r="P36" s="241">
        <f t="shared" si="6"/>
        <v>0</v>
      </c>
      <c r="Q36" s="241">
        <f t="shared" si="6"/>
        <v>0</v>
      </c>
      <c r="R36" s="241">
        <f t="shared" si="6"/>
        <v>0</v>
      </c>
      <c r="S36" s="241">
        <f t="shared" si="6"/>
        <v>0</v>
      </c>
    </row>
    <row r="37" spans="2:19" ht="21" customHeight="1" x14ac:dyDescent="0.2">
      <c r="B37" s="438"/>
      <c r="C37" s="320"/>
      <c r="D37" s="419"/>
      <c r="E37" s="250" t="s">
        <v>60</v>
      </c>
      <c r="F37" s="250" t="s">
        <v>61</v>
      </c>
      <c r="G37" s="241">
        <f t="shared" si="2"/>
        <v>0</v>
      </c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</row>
    <row r="38" spans="2:19" ht="12.75" customHeight="1" x14ac:dyDescent="0.2">
      <c r="B38" s="438"/>
      <c r="C38" s="320"/>
      <c r="D38" s="419"/>
      <c r="E38" s="250" t="s">
        <v>62</v>
      </c>
      <c r="F38" s="250" t="s">
        <v>62</v>
      </c>
      <c r="G38" s="241">
        <f t="shared" si="2"/>
        <v>0</v>
      </c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</row>
    <row r="39" spans="2:19" ht="21" customHeight="1" x14ac:dyDescent="0.2">
      <c r="B39" s="438"/>
      <c r="C39" s="320"/>
      <c r="D39" s="419"/>
      <c r="E39" s="250" t="s">
        <v>63</v>
      </c>
      <c r="F39" s="250" t="s">
        <v>61</v>
      </c>
      <c r="G39" s="241">
        <f t="shared" si="2"/>
        <v>0</v>
      </c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</row>
    <row r="40" spans="2:19" ht="21" customHeight="1" x14ac:dyDescent="0.2">
      <c r="B40" s="438"/>
      <c r="C40" s="320"/>
      <c r="D40" s="419"/>
      <c r="E40" s="250" t="s">
        <v>64</v>
      </c>
      <c r="F40" s="250" t="s">
        <v>65</v>
      </c>
      <c r="G40" s="241">
        <f t="shared" si="2"/>
        <v>0</v>
      </c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</row>
    <row r="41" spans="2:19" ht="12.75" customHeight="1" x14ac:dyDescent="0.2">
      <c r="B41" s="438"/>
      <c r="C41" s="320"/>
      <c r="D41" s="419"/>
      <c r="E41" s="227" t="s">
        <v>64</v>
      </c>
      <c r="F41" s="227" t="s">
        <v>66</v>
      </c>
      <c r="G41" s="241">
        <f t="shared" si="2"/>
        <v>0</v>
      </c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</row>
    <row r="42" spans="2:19" ht="14.25" customHeight="1" x14ac:dyDescent="0.2">
      <c r="B42" s="76" t="s">
        <v>71</v>
      </c>
      <c r="C42" s="223" t="s">
        <v>58</v>
      </c>
      <c r="D42" s="224" t="s">
        <v>58</v>
      </c>
      <c r="E42" s="224" t="s">
        <v>58</v>
      </c>
      <c r="F42" s="224" t="s">
        <v>58</v>
      </c>
      <c r="G42" s="241">
        <f t="shared" si="2"/>
        <v>0</v>
      </c>
      <c r="H42" s="252">
        <f t="shared" ref="H42:S42" si="7">H23+H140</f>
        <v>0</v>
      </c>
      <c r="I42" s="252">
        <f t="shared" si="7"/>
        <v>0</v>
      </c>
      <c r="J42" s="252">
        <f t="shared" si="7"/>
        <v>0</v>
      </c>
      <c r="K42" s="252">
        <f t="shared" si="7"/>
        <v>0</v>
      </c>
      <c r="L42" s="252">
        <f t="shared" si="7"/>
        <v>0</v>
      </c>
      <c r="M42" s="252">
        <f t="shared" si="7"/>
        <v>0</v>
      </c>
      <c r="N42" s="252">
        <f t="shared" si="7"/>
        <v>0</v>
      </c>
      <c r="O42" s="252">
        <f t="shared" si="7"/>
        <v>0</v>
      </c>
      <c r="P42" s="252">
        <f t="shared" si="7"/>
        <v>0</v>
      </c>
      <c r="Q42" s="252">
        <f t="shared" si="7"/>
        <v>0</v>
      </c>
      <c r="R42" s="252">
        <f t="shared" si="7"/>
        <v>0</v>
      </c>
      <c r="S42" s="252">
        <f t="shared" si="7"/>
        <v>0</v>
      </c>
    </row>
    <row r="43" spans="2:19" ht="21" customHeight="1" x14ac:dyDescent="0.2">
      <c r="B43" s="76" t="s">
        <v>72</v>
      </c>
      <c r="C43" s="223" t="s">
        <v>58</v>
      </c>
      <c r="D43" s="224" t="s">
        <v>58</v>
      </c>
      <c r="E43" s="224" t="s">
        <v>58</v>
      </c>
      <c r="F43" s="224" t="s">
        <v>58</v>
      </c>
      <c r="G43" s="241">
        <f t="shared" si="2"/>
        <v>0</v>
      </c>
      <c r="H43" s="252">
        <f t="shared" ref="H43:S43" si="8">H21-H42</f>
        <v>0</v>
      </c>
      <c r="I43" s="252">
        <f t="shared" si="8"/>
        <v>0</v>
      </c>
      <c r="J43" s="252">
        <f t="shared" si="8"/>
        <v>0</v>
      </c>
      <c r="K43" s="252">
        <f t="shared" si="8"/>
        <v>0</v>
      </c>
      <c r="L43" s="252">
        <f t="shared" si="8"/>
        <v>0</v>
      </c>
      <c r="M43" s="252">
        <f t="shared" si="8"/>
        <v>0</v>
      </c>
      <c r="N43" s="252">
        <f t="shared" si="8"/>
        <v>0</v>
      </c>
      <c r="O43" s="252">
        <f t="shared" si="8"/>
        <v>0</v>
      </c>
      <c r="P43" s="252">
        <f t="shared" si="8"/>
        <v>0</v>
      </c>
      <c r="Q43" s="252">
        <f t="shared" si="8"/>
        <v>0</v>
      </c>
      <c r="R43" s="252">
        <f t="shared" si="8"/>
        <v>0</v>
      </c>
      <c r="S43" s="252">
        <f t="shared" si="8"/>
        <v>0</v>
      </c>
    </row>
    <row r="44" spans="2:19" ht="12.75" customHeight="1" x14ac:dyDescent="0.2">
      <c r="B44" s="246" t="s">
        <v>73</v>
      </c>
      <c r="C44" s="223" t="s">
        <v>268</v>
      </c>
      <c r="D44" s="224" t="s">
        <v>58</v>
      </c>
      <c r="E44" s="224" t="s">
        <v>58</v>
      </c>
      <c r="F44" s="224" t="s">
        <v>58</v>
      </c>
      <c r="G44" s="241">
        <f t="shared" si="2"/>
        <v>0</v>
      </c>
      <c r="H44" s="247">
        <f t="shared" ref="H44:S44" si="9">H52+H72+H78+H84+H102+H46</f>
        <v>0</v>
      </c>
      <c r="I44" s="247">
        <f t="shared" si="9"/>
        <v>0</v>
      </c>
      <c r="J44" s="247">
        <f t="shared" si="9"/>
        <v>0</v>
      </c>
      <c r="K44" s="247">
        <f t="shared" si="9"/>
        <v>0</v>
      </c>
      <c r="L44" s="247">
        <f t="shared" si="9"/>
        <v>0</v>
      </c>
      <c r="M44" s="247">
        <f t="shared" si="9"/>
        <v>0</v>
      </c>
      <c r="N44" s="247">
        <f t="shared" si="9"/>
        <v>0</v>
      </c>
      <c r="O44" s="247">
        <f t="shared" si="9"/>
        <v>0</v>
      </c>
      <c r="P44" s="247">
        <f t="shared" si="9"/>
        <v>0</v>
      </c>
      <c r="Q44" s="247">
        <f t="shared" si="9"/>
        <v>0</v>
      </c>
      <c r="R44" s="247">
        <f t="shared" si="9"/>
        <v>0</v>
      </c>
      <c r="S44" s="247">
        <f t="shared" si="9"/>
        <v>0</v>
      </c>
    </row>
    <row r="45" spans="2:19" ht="21" customHeight="1" x14ac:dyDescent="0.2">
      <c r="B45" s="248" t="s">
        <v>74</v>
      </c>
      <c r="C45" s="68" t="s">
        <v>58</v>
      </c>
      <c r="D45" s="227" t="s">
        <v>58</v>
      </c>
      <c r="E45" s="227" t="s">
        <v>58</v>
      </c>
      <c r="F45" s="227" t="s">
        <v>58</v>
      </c>
      <c r="G45" s="245" t="s">
        <v>58</v>
      </c>
      <c r="H45" s="227" t="s">
        <v>58</v>
      </c>
      <c r="I45" s="227" t="s">
        <v>58</v>
      </c>
      <c r="J45" s="227" t="s">
        <v>58</v>
      </c>
      <c r="K45" s="68" t="s">
        <v>58</v>
      </c>
      <c r="L45" s="227" t="s">
        <v>58</v>
      </c>
      <c r="M45" s="227" t="s">
        <v>58</v>
      </c>
      <c r="N45" s="227" t="s">
        <v>58</v>
      </c>
      <c r="O45" s="68" t="s">
        <v>58</v>
      </c>
      <c r="P45" s="227" t="s">
        <v>58</v>
      </c>
      <c r="Q45" s="227" t="s">
        <v>58</v>
      </c>
      <c r="R45" s="227" t="s">
        <v>58</v>
      </c>
      <c r="S45" s="227" t="s">
        <v>58</v>
      </c>
    </row>
    <row r="46" spans="2:19" ht="11.25" customHeight="1" x14ac:dyDescent="0.2">
      <c r="B46" s="438" t="s">
        <v>75</v>
      </c>
      <c r="C46" s="321" t="s">
        <v>269</v>
      </c>
      <c r="D46" s="417" t="s">
        <v>211</v>
      </c>
      <c r="E46" s="249" t="s">
        <v>58</v>
      </c>
      <c r="F46" s="249" t="s">
        <v>58</v>
      </c>
      <c r="G46" s="241">
        <f t="shared" ref="G46:G52" si="10">H46+I46+J46+K46+L46+M46+N46+O46+P46+Q46+R46+S46</f>
        <v>0</v>
      </c>
      <c r="H46" s="241">
        <f t="shared" ref="H46:S46" si="11">H47+H48+H49+H50+H51</f>
        <v>0</v>
      </c>
      <c r="I46" s="241">
        <f t="shared" si="11"/>
        <v>0</v>
      </c>
      <c r="J46" s="241">
        <f t="shared" si="11"/>
        <v>0</v>
      </c>
      <c r="K46" s="241">
        <f t="shared" si="11"/>
        <v>0</v>
      </c>
      <c r="L46" s="241">
        <f t="shared" si="11"/>
        <v>0</v>
      </c>
      <c r="M46" s="241">
        <f t="shared" si="11"/>
        <v>0</v>
      </c>
      <c r="N46" s="241">
        <f t="shared" si="11"/>
        <v>0</v>
      </c>
      <c r="O46" s="241">
        <f t="shared" si="11"/>
        <v>0</v>
      </c>
      <c r="P46" s="241">
        <f t="shared" si="11"/>
        <v>0</v>
      </c>
      <c r="Q46" s="241">
        <f t="shared" si="11"/>
        <v>0</v>
      </c>
      <c r="R46" s="241">
        <f t="shared" si="11"/>
        <v>0</v>
      </c>
      <c r="S46" s="241">
        <f t="shared" si="11"/>
        <v>0</v>
      </c>
    </row>
    <row r="47" spans="2:19" ht="16.5" customHeight="1" x14ac:dyDescent="0.2">
      <c r="B47" s="438"/>
      <c r="C47" s="321"/>
      <c r="D47" s="417"/>
      <c r="E47" s="250" t="s">
        <v>60</v>
      </c>
      <c r="F47" s="250" t="s">
        <v>61</v>
      </c>
      <c r="G47" s="241">
        <f t="shared" si="10"/>
        <v>0</v>
      </c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</row>
    <row r="48" spans="2:19" ht="21" customHeight="1" x14ac:dyDescent="0.2">
      <c r="B48" s="438"/>
      <c r="C48" s="321"/>
      <c r="D48" s="417"/>
      <c r="E48" s="250" t="s">
        <v>62</v>
      </c>
      <c r="F48" s="250" t="s">
        <v>62</v>
      </c>
      <c r="G48" s="241">
        <f t="shared" si="10"/>
        <v>0</v>
      </c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</row>
    <row r="49" spans="2:19" ht="21" customHeight="1" x14ac:dyDescent="0.2">
      <c r="B49" s="438"/>
      <c r="C49" s="321"/>
      <c r="D49" s="417"/>
      <c r="E49" s="250" t="s">
        <v>63</v>
      </c>
      <c r="F49" s="250" t="s">
        <v>61</v>
      </c>
      <c r="G49" s="241">
        <f t="shared" si="10"/>
        <v>0</v>
      </c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</row>
    <row r="50" spans="2:19" ht="13.5" customHeight="1" x14ac:dyDescent="0.2">
      <c r="B50" s="438"/>
      <c r="C50" s="321"/>
      <c r="D50" s="417"/>
      <c r="E50" s="250" t="s">
        <v>64</v>
      </c>
      <c r="F50" s="250" t="s">
        <v>65</v>
      </c>
      <c r="G50" s="241">
        <f t="shared" si="10"/>
        <v>0</v>
      </c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</row>
    <row r="51" spans="2:19" ht="29.25" customHeight="1" x14ac:dyDescent="0.2">
      <c r="B51" s="438"/>
      <c r="C51" s="321"/>
      <c r="D51" s="417"/>
      <c r="E51" s="227" t="s">
        <v>64</v>
      </c>
      <c r="F51" s="227" t="s">
        <v>66</v>
      </c>
      <c r="G51" s="241">
        <f t="shared" si="10"/>
        <v>0</v>
      </c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</row>
    <row r="52" spans="2:19" ht="24" customHeight="1" x14ac:dyDescent="0.2">
      <c r="B52" s="246" t="s">
        <v>76</v>
      </c>
      <c r="C52" s="223" t="s">
        <v>270</v>
      </c>
      <c r="D52" s="224" t="s">
        <v>58</v>
      </c>
      <c r="E52" s="224" t="s">
        <v>58</v>
      </c>
      <c r="F52" s="224" t="s">
        <v>58</v>
      </c>
      <c r="G52" s="241">
        <f t="shared" si="10"/>
        <v>0</v>
      </c>
      <c r="H52" s="253">
        <f t="shared" ref="H52:S52" si="12">H54+H60+H66</f>
        <v>0</v>
      </c>
      <c r="I52" s="253">
        <f t="shared" si="12"/>
        <v>0</v>
      </c>
      <c r="J52" s="253">
        <f t="shared" si="12"/>
        <v>0</v>
      </c>
      <c r="K52" s="253">
        <f t="shared" si="12"/>
        <v>0</v>
      </c>
      <c r="L52" s="253">
        <f t="shared" si="12"/>
        <v>0</v>
      </c>
      <c r="M52" s="253">
        <f t="shared" si="12"/>
        <v>0</v>
      </c>
      <c r="N52" s="253">
        <f t="shared" si="12"/>
        <v>0</v>
      </c>
      <c r="O52" s="253">
        <f t="shared" si="12"/>
        <v>0</v>
      </c>
      <c r="P52" s="253">
        <f t="shared" si="12"/>
        <v>0</v>
      </c>
      <c r="Q52" s="253">
        <f t="shared" si="12"/>
        <v>0</v>
      </c>
      <c r="R52" s="253">
        <f t="shared" si="12"/>
        <v>0</v>
      </c>
      <c r="S52" s="253">
        <f t="shared" si="12"/>
        <v>0</v>
      </c>
    </row>
    <row r="53" spans="2:19" ht="10.5" customHeight="1" x14ac:dyDescent="0.2">
      <c r="B53" s="248" t="s">
        <v>19</v>
      </c>
      <c r="C53" s="68" t="s">
        <v>58</v>
      </c>
      <c r="D53" s="227" t="s">
        <v>58</v>
      </c>
      <c r="E53" s="227" t="s">
        <v>58</v>
      </c>
      <c r="F53" s="227" t="s">
        <v>58</v>
      </c>
      <c r="G53" s="245" t="s">
        <v>58</v>
      </c>
      <c r="H53" s="227" t="s">
        <v>58</v>
      </c>
      <c r="I53" s="227" t="s">
        <v>58</v>
      </c>
      <c r="J53" s="227" t="s">
        <v>58</v>
      </c>
      <c r="K53" s="68" t="s">
        <v>58</v>
      </c>
      <c r="L53" s="227" t="s">
        <v>58</v>
      </c>
      <c r="M53" s="227" t="s">
        <v>58</v>
      </c>
      <c r="N53" s="227" t="s">
        <v>58</v>
      </c>
      <c r="O53" s="68" t="s">
        <v>58</v>
      </c>
      <c r="P53" s="227" t="s">
        <v>58</v>
      </c>
      <c r="Q53" s="227" t="s">
        <v>58</v>
      </c>
      <c r="R53" s="227" t="s">
        <v>58</v>
      </c>
      <c r="S53" s="227" t="s">
        <v>58</v>
      </c>
    </row>
    <row r="54" spans="2:19" ht="20.25" customHeight="1" x14ac:dyDescent="0.2">
      <c r="B54" s="438" t="s">
        <v>271</v>
      </c>
      <c r="C54" s="321" t="s">
        <v>270</v>
      </c>
      <c r="D54" s="417" t="s">
        <v>69</v>
      </c>
      <c r="E54" s="249" t="s">
        <v>58</v>
      </c>
      <c r="F54" s="249" t="s">
        <v>58</v>
      </c>
      <c r="G54" s="241">
        <f t="shared" ref="G54:G83" si="13">H54+I54+J54+K54+L54+M54+N54+O54+P54+Q54+R54+S54</f>
        <v>0</v>
      </c>
      <c r="H54" s="241">
        <f t="shared" ref="H54:S54" si="14">H55+H56+H57+H58+H59</f>
        <v>0</v>
      </c>
      <c r="I54" s="241">
        <f t="shared" si="14"/>
        <v>0</v>
      </c>
      <c r="J54" s="241">
        <f t="shared" si="14"/>
        <v>0</v>
      </c>
      <c r="K54" s="241">
        <f t="shared" si="14"/>
        <v>0</v>
      </c>
      <c r="L54" s="241">
        <f t="shared" si="14"/>
        <v>0</v>
      </c>
      <c r="M54" s="241">
        <f t="shared" si="14"/>
        <v>0</v>
      </c>
      <c r="N54" s="241">
        <f t="shared" si="14"/>
        <v>0</v>
      </c>
      <c r="O54" s="241">
        <f t="shared" si="14"/>
        <v>0</v>
      </c>
      <c r="P54" s="241">
        <f t="shared" si="14"/>
        <v>0</v>
      </c>
      <c r="Q54" s="241">
        <f t="shared" si="14"/>
        <v>0</v>
      </c>
      <c r="R54" s="241">
        <f t="shared" si="14"/>
        <v>0</v>
      </c>
      <c r="S54" s="241">
        <f t="shared" si="14"/>
        <v>0</v>
      </c>
    </row>
    <row r="55" spans="2:19" ht="25.5" customHeight="1" x14ac:dyDescent="0.2">
      <c r="B55" s="438"/>
      <c r="C55" s="321"/>
      <c r="D55" s="417"/>
      <c r="E55" s="250" t="s">
        <v>60</v>
      </c>
      <c r="F55" s="250" t="s">
        <v>61</v>
      </c>
      <c r="G55" s="241">
        <f t="shared" si="13"/>
        <v>0</v>
      </c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</row>
    <row r="56" spans="2:19" ht="18" customHeight="1" x14ac:dyDescent="0.2">
      <c r="B56" s="438"/>
      <c r="C56" s="321"/>
      <c r="D56" s="417"/>
      <c r="E56" s="250" t="s">
        <v>62</v>
      </c>
      <c r="F56" s="250" t="s">
        <v>62</v>
      </c>
      <c r="G56" s="241">
        <f t="shared" si="13"/>
        <v>0</v>
      </c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</row>
    <row r="57" spans="2:19" ht="11.25" customHeight="1" x14ac:dyDescent="0.2">
      <c r="B57" s="438"/>
      <c r="C57" s="321"/>
      <c r="D57" s="417"/>
      <c r="E57" s="250" t="s">
        <v>63</v>
      </c>
      <c r="F57" s="250" t="s">
        <v>61</v>
      </c>
      <c r="G57" s="241">
        <f t="shared" si="13"/>
        <v>0</v>
      </c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</row>
    <row r="58" spans="2:19" ht="21" customHeight="1" x14ac:dyDescent="0.2">
      <c r="B58" s="438"/>
      <c r="C58" s="321"/>
      <c r="D58" s="417"/>
      <c r="E58" s="250" t="s">
        <v>64</v>
      </c>
      <c r="F58" s="250" t="s">
        <v>65</v>
      </c>
      <c r="G58" s="241">
        <f t="shared" si="13"/>
        <v>0</v>
      </c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</row>
    <row r="59" spans="2:19" ht="21" customHeight="1" x14ac:dyDescent="0.2">
      <c r="B59" s="438"/>
      <c r="C59" s="321"/>
      <c r="D59" s="417"/>
      <c r="E59" s="227" t="s">
        <v>64</v>
      </c>
      <c r="F59" s="227" t="s">
        <v>66</v>
      </c>
      <c r="G59" s="241">
        <f t="shared" si="13"/>
        <v>0</v>
      </c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</row>
    <row r="60" spans="2:19" ht="21" customHeight="1" x14ac:dyDescent="0.2">
      <c r="B60" s="438"/>
      <c r="C60" s="321"/>
      <c r="D60" s="417" t="s">
        <v>211</v>
      </c>
      <c r="E60" s="249" t="s">
        <v>58</v>
      </c>
      <c r="F60" s="249" t="s">
        <v>58</v>
      </c>
      <c r="G60" s="241">
        <f t="shared" si="13"/>
        <v>0</v>
      </c>
      <c r="H60" s="241">
        <f t="shared" ref="H60:S60" si="15">H61+H62+H63+H64+H65</f>
        <v>0</v>
      </c>
      <c r="I60" s="241">
        <f t="shared" si="15"/>
        <v>0</v>
      </c>
      <c r="J60" s="241">
        <f t="shared" si="15"/>
        <v>0</v>
      </c>
      <c r="K60" s="241">
        <f t="shared" si="15"/>
        <v>0</v>
      </c>
      <c r="L60" s="241">
        <f t="shared" si="15"/>
        <v>0</v>
      </c>
      <c r="M60" s="241">
        <f t="shared" si="15"/>
        <v>0</v>
      </c>
      <c r="N60" s="241">
        <f t="shared" si="15"/>
        <v>0</v>
      </c>
      <c r="O60" s="241">
        <f t="shared" si="15"/>
        <v>0</v>
      </c>
      <c r="P60" s="241">
        <f t="shared" si="15"/>
        <v>0</v>
      </c>
      <c r="Q60" s="241">
        <f t="shared" si="15"/>
        <v>0</v>
      </c>
      <c r="R60" s="241">
        <f t="shared" si="15"/>
        <v>0</v>
      </c>
      <c r="S60" s="241">
        <f t="shared" si="15"/>
        <v>0</v>
      </c>
    </row>
    <row r="61" spans="2:19" ht="21" customHeight="1" x14ac:dyDescent="0.2">
      <c r="B61" s="438"/>
      <c r="C61" s="321"/>
      <c r="D61" s="417"/>
      <c r="E61" s="250" t="s">
        <v>60</v>
      </c>
      <c r="F61" s="250" t="s">
        <v>61</v>
      </c>
      <c r="G61" s="241">
        <f t="shared" si="13"/>
        <v>0</v>
      </c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</row>
    <row r="62" spans="2:19" ht="21" customHeight="1" x14ac:dyDescent="0.2">
      <c r="B62" s="438"/>
      <c r="C62" s="321"/>
      <c r="D62" s="417"/>
      <c r="E62" s="250" t="s">
        <v>62</v>
      </c>
      <c r="F62" s="250" t="s">
        <v>62</v>
      </c>
      <c r="G62" s="241">
        <f t="shared" si="13"/>
        <v>0</v>
      </c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</row>
    <row r="63" spans="2:19" ht="21" customHeight="1" x14ac:dyDescent="0.2">
      <c r="B63" s="438"/>
      <c r="C63" s="321"/>
      <c r="D63" s="417"/>
      <c r="E63" s="250" t="s">
        <v>63</v>
      </c>
      <c r="F63" s="250" t="s">
        <v>61</v>
      </c>
      <c r="G63" s="241">
        <f t="shared" si="13"/>
        <v>0</v>
      </c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</row>
    <row r="64" spans="2:19" ht="21" customHeight="1" x14ac:dyDescent="0.2">
      <c r="B64" s="438"/>
      <c r="C64" s="321"/>
      <c r="D64" s="417"/>
      <c r="E64" s="250" t="s">
        <v>64</v>
      </c>
      <c r="F64" s="250" t="s">
        <v>65</v>
      </c>
      <c r="G64" s="241">
        <f t="shared" si="13"/>
        <v>0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</row>
    <row r="65" spans="2:19" ht="21" customHeight="1" x14ac:dyDescent="0.2">
      <c r="B65" s="438"/>
      <c r="C65" s="321"/>
      <c r="D65" s="417"/>
      <c r="E65" s="227" t="s">
        <v>64</v>
      </c>
      <c r="F65" s="227" t="s">
        <v>66</v>
      </c>
      <c r="G65" s="241">
        <f t="shared" si="13"/>
        <v>0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</row>
    <row r="66" spans="2:19" ht="13.5" customHeight="1" x14ac:dyDescent="0.2">
      <c r="B66" s="438"/>
      <c r="C66" s="321"/>
      <c r="D66" s="417" t="s">
        <v>214</v>
      </c>
      <c r="E66" s="249" t="s">
        <v>58</v>
      </c>
      <c r="F66" s="249" t="s">
        <v>58</v>
      </c>
      <c r="G66" s="241">
        <f t="shared" si="13"/>
        <v>0</v>
      </c>
      <c r="H66" s="241">
        <f t="shared" ref="H66:S66" si="16">H67+H68+H69+H70+H71</f>
        <v>0</v>
      </c>
      <c r="I66" s="241">
        <f t="shared" si="16"/>
        <v>0</v>
      </c>
      <c r="J66" s="241">
        <f t="shared" si="16"/>
        <v>0</v>
      </c>
      <c r="K66" s="241">
        <f t="shared" si="16"/>
        <v>0</v>
      </c>
      <c r="L66" s="241">
        <f t="shared" si="16"/>
        <v>0</v>
      </c>
      <c r="M66" s="241">
        <f t="shared" si="16"/>
        <v>0</v>
      </c>
      <c r="N66" s="241">
        <f t="shared" si="16"/>
        <v>0</v>
      </c>
      <c r="O66" s="241">
        <f t="shared" si="16"/>
        <v>0</v>
      </c>
      <c r="P66" s="241">
        <f t="shared" si="16"/>
        <v>0</v>
      </c>
      <c r="Q66" s="241">
        <f t="shared" si="16"/>
        <v>0</v>
      </c>
      <c r="R66" s="241">
        <f t="shared" si="16"/>
        <v>0</v>
      </c>
      <c r="S66" s="241">
        <f t="shared" si="16"/>
        <v>0</v>
      </c>
    </row>
    <row r="67" spans="2:19" ht="18" customHeight="1" x14ac:dyDescent="0.2">
      <c r="B67" s="438"/>
      <c r="C67" s="321"/>
      <c r="D67" s="417"/>
      <c r="E67" s="250" t="s">
        <v>60</v>
      </c>
      <c r="F67" s="250" t="s">
        <v>61</v>
      </c>
      <c r="G67" s="241">
        <f t="shared" si="13"/>
        <v>0</v>
      </c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</row>
    <row r="68" spans="2:19" ht="27.6" customHeight="1" x14ac:dyDescent="0.2">
      <c r="B68" s="438"/>
      <c r="C68" s="321"/>
      <c r="D68" s="417"/>
      <c r="E68" s="250" t="s">
        <v>62</v>
      </c>
      <c r="F68" s="250" t="s">
        <v>62</v>
      </c>
      <c r="G68" s="241">
        <f t="shared" si="13"/>
        <v>0</v>
      </c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</row>
    <row r="69" spans="2:19" ht="27.6" customHeight="1" x14ac:dyDescent="0.2">
      <c r="B69" s="438"/>
      <c r="C69" s="321"/>
      <c r="D69" s="417"/>
      <c r="E69" s="250" t="s">
        <v>63</v>
      </c>
      <c r="F69" s="250" t="s">
        <v>61</v>
      </c>
      <c r="G69" s="241">
        <f t="shared" si="13"/>
        <v>0</v>
      </c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</row>
    <row r="70" spans="2:19" ht="37.9" customHeight="1" x14ac:dyDescent="0.2">
      <c r="B70" s="438"/>
      <c r="C70" s="321"/>
      <c r="D70" s="417"/>
      <c r="E70" s="250" t="s">
        <v>64</v>
      </c>
      <c r="F70" s="250" t="s">
        <v>65</v>
      </c>
      <c r="G70" s="241">
        <f t="shared" si="13"/>
        <v>0</v>
      </c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</row>
    <row r="71" spans="2:19" ht="12.75" customHeight="1" x14ac:dyDescent="0.2">
      <c r="B71" s="438"/>
      <c r="C71" s="321"/>
      <c r="D71" s="417"/>
      <c r="E71" s="227" t="s">
        <v>64</v>
      </c>
      <c r="F71" s="227" t="s">
        <v>66</v>
      </c>
      <c r="G71" s="241">
        <f t="shared" si="13"/>
        <v>0</v>
      </c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</row>
    <row r="72" spans="2:19" ht="12.75" customHeight="1" x14ac:dyDescent="0.2">
      <c r="B72" s="438" t="s">
        <v>77</v>
      </c>
      <c r="C72" s="321" t="s">
        <v>215</v>
      </c>
      <c r="D72" s="417" t="s">
        <v>211</v>
      </c>
      <c r="E72" s="249" t="s">
        <v>58</v>
      </c>
      <c r="F72" s="249" t="s">
        <v>58</v>
      </c>
      <c r="G72" s="241">
        <f t="shared" si="13"/>
        <v>0</v>
      </c>
      <c r="H72" s="241">
        <f t="shared" ref="H72:S72" si="17">H73+H74+H75+H76+H77</f>
        <v>0</v>
      </c>
      <c r="I72" s="241">
        <f t="shared" si="17"/>
        <v>0</v>
      </c>
      <c r="J72" s="241">
        <f t="shared" si="17"/>
        <v>0</v>
      </c>
      <c r="K72" s="241">
        <f t="shared" si="17"/>
        <v>0</v>
      </c>
      <c r="L72" s="241">
        <f t="shared" si="17"/>
        <v>0</v>
      </c>
      <c r="M72" s="241">
        <f t="shared" si="17"/>
        <v>0</v>
      </c>
      <c r="N72" s="241">
        <f t="shared" si="17"/>
        <v>0</v>
      </c>
      <c r="O72" s="241">
        <f t="shared" si="17"/>
        <v>0</v>
      </c>
      <c r="P72" s="241">
        <f t="shared" si="17"/>
        <v>0</v>
      </c>
      <c r="Q72" s="241">
        <f t="shared" si="17"/>
        <v>0</v>
      </c>
      <c r="R72" s="241">
        <f t="shared" si="17"/>
        <v>0</v>
      </c>
      <c r="S72" s="241">
        <f t="shared" si="17"/>
        <v>0</v>
      </c>
    </row>
    <row r="73" spans="2:19" ht="21" customHeight="1" x14ac:dyDescent="0.2">
      <c r="B73" s="438"/>
      <c r="C73" s="321"/>
      <c r="D73" s="417"/>
      <c r="E73" s="250" t="s">
        <v>60</v>
      </c>
      <c r="F73" s="250" t="s">
        <v>61</v>
      </c>
      <c r="G73" s="241">
        <f t="shared" si="13"/>
        <v>0</v>
      </c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</row>
    <row r="74" spans="2:19" ht="21" customHeight="1" x14ac:dyDescent="0.2">
      <c r="B74" s="438"/>
      <c r="C74" s="321"/>
      <c r="D74" s="417"/>
      <c r="E74" s="250" t="s">
        <v>62</v>
      </c>
      <c r="F74" s="250" t="s">
        <v>62</v>
      </c>
      <c r="G74" s="241">
        <f t="shared" si="13"/>
        <v>0</v>
      </c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</row>
    <row r="75" spans="2:19" ht="21" customHeight="1" x14ac:dyDescent="0.2">
      <c r="B75" s="438"/>
      <c r="C75" s="321"/>
      <c r="D75" s="417"/>
      <c r="E75" s="250" t="s">
        <v>63</v>
      </c>
      <c r="F75" s="250" t="s">
        <v>61</v>
      </c>
      <c r="G75" s="241">
        <f t="shared" si="13"/>
        <v>0</v>
      </c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</row>
    <row r="76" spans="2:19" ht="21" customHeight="1" x14ac:dyDescent="0.2">
      <c r="B76" s="438"/>
      <c r="C76" s="321"/>
      <c r="D76" s="417"/>
      <c r="E76" s="250" t="s">
        <v>64</v>
      </c>
      <c r="F76" s="250" t="s">
        <v>65</v>
      </c>
      <c r="G76" s="241">
        <f t="shared" si="13"/>
        <v>0</v>
      </c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</row>
    <row r="77" spans="2:19" ht="13.5" customHeight="1" x14ac:dyDescent="0.2">
      <c r="B77" s="438"/>
      <c r="C77" s="321"/>
      <c r="D77" s="417"/>
      <c r="E77" s="227" t="s">
        <v>64</v>
      </c>
      <c r="F77" s="227" t="s">
        <v>66</v>
      </c>
      <c r="G77" s="241">
        <f t="shared" si="13"/>
        <v>0</v>
      </c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</row>
    <row r="78" spans="2:19" ht="27" customHeight="1" x14ac:dyDescent="0.2">
      <c r="B78" s="438" t="s">
        <v>78</v>
      </c>
      <c r="C78" s="321" t="s">
        <v>216</v>
      </c>
      <c r="D78" s="417" t="s">
        <v>211</v>
      </c>
      <c r="E78" s="249" t="s">
        <v>58</v>
      </c>
      <c r="F78" s="249" t="s">
        <v>58</v>
      </c>
      <c r="G78" s="241">
        <f t="shared" si="13"/>
        <v>0</v>
      </c>
      <c r="H78" s="241">
        <f t="shared" ref="H78:S78" si="18">H79+H80+H81+H82+H83</f>
        <v>0</v>
      </c>
      <c r="I78" s="241">
        <f t="shared" si="18"/>
        <v>0</v>
      </c>
      <c r="J78" s="241">
        <f t="shared" si="18"/>
        <v>0</v>
      </c>
      <c r="K78" s="241">
        <f t="shared" si="18"/>
        <v>0</v>
      </c>
      <c r="L78" s="241">
        <f t="shared" si="18"/>
        <v>0</v>
      </c>
      <c r="M78" s="241">
        <f t="shared" si="18"/>
        <v>0</v>
      </c>
      <c r="N78" s="241">
        <f t="shared" si="18"/>
        <v>0</v>
      </c>
      <c r="O78" s="241">
        <f t="shared" si="18"/>
        <v>0</v>
      </c>
      <c r="P78" s="241">
        <f t="shared" si="18"/>
        <v>0</v>
      </c>
      <c r="Q78" s="241">
        <f t="shared" si="18"/>
        <v>0</v>
      </c>
      <c r="R78" s="241">
        <f t="shared" si="18"/>
        <v>0</v>
      </c>
      <c r="S78" s="241">
        <f t="shared" si="18"/>
        <v>0</v>
      </c>
    </row>
    <row r="79" spans="2:19" ht="33.6" customHeight="1" x14ac:dyDescent="0.2">
      <c r="B79" s="438"/>
      <c r="C79" s="321"/>
      <c r="D79" s="417"/>
      <c r="E79" s="250" t="s">
        <v>60</v>
      </c>
      <c r="F79" s="250" t="s">
        <v>61</v>
      </c>
      <c r="G79" s="241">
        <f t="shared" si="13"/>
        <v>0</v>
      </c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</row>
    <row r="80" spans="2:19" ht="13.5" customHeight="1" x14ac:dyDescent="0.2">
      <c r="B80" s="438"/>
      <c r="C80" s="321"/>
      <c r="D80" s="417"/>
      <c r="E80" s="250" t="s">
        <v>62</v>
      </c>
      <c r="F80" s="250" t="s">
        <v>62</v>
      </c>
      <c r="G80" s="241">
        <f t="shared" si="13"/>
        <v>0</v>
      </c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</row>
    <row r="81" spans="2:19" ht="19.5" customHeight="1" x14ac:dyDescent="0.2">
      <c r="B81" s="438"/>
      <c r="C81" s="321"/>
      <c r="D81" s="417"/>
      <c r="E81" s="250" t="s">
        <v>63</v>
      </c>
      <c r="F81" s="250" t="s">
        <v>61</v>
      </c>
      <c r="G81" s="241">
        <f t="shared" si="13"/>
        <v>0</v>
      </c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</row>
    <row r="82" spans="2:19" x14ac:dyDescent="0.2">
      <c r="B82" s="438"/>
      <c r="C82" s="321"/>
      <c r="D82" s="417"/>
      <c r="E82" s="250" t="s">
        <v>64</v>
      </c>
      <c r="F82" s="250" t="s">
        <v>65</v>
      </c>
      <c r="G82" s="241">
        <f t="shared" si="13"/>
        <v>0</v>
      </c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</row>
    <row r="83" spans="2:19" x14ac:dyDescent="0.2">
      <c r="B83" s="438"/>
      <c r="C83" s="321"/>
      <c r="D83" s="417"/>
      <c r="E83" s="227" t="s">
        <v>64</v>
      </c>
      <c r="F83" s="227" t="s">
        <v>66</v>
      </c>
      <c r="G83" s="241">
        <f t="shared" si="13"/>
        <v>0</v>
      </c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</row>
    <row r="84" spans="2:19" ht="38.25" x14ac:dyDescent="0.2">
      <c r="B84" s="246" t="s">
        <v>79</v>
      </c>
      <c r="C84" s="68" t="s">
        <v>217</v>
      </c>
      <c r="D84" s="227" t="s">
        <v>58</v>
      </c>
      <c r="E84" s="227" t="s">
        <v>58</v>
      </c>
      <c r="F84" s="227" t="s">
        <v>58</v>
      </c>
      <c r="G84" s="241">
        <f>H83+I83+J83+K83+L83+M83+N83+O83+P83+Q83+R83+S83</f>
        <v>0</v>
      </c>
      <c r="H84" s="254">
        <f t="shared" ref="H84:S84" si="19">H86+H92</f>
        <v>0</v>
      </c>
      <c r="I84" s="254">
        <f t="shared" si="19"/>
        <v>0</v>
      </c>
      <c r="J84" s="254">
        <f t="shared" si="19"/>
        <v>0</v>
      </c>
      <c r="K84" s="254">
        <f t="shared" si="19"/>
        <v>0</v>
      </c>
      <c r="L84" s="254">
        <f t="shared" si="19"/>
        <v>0</v>
      </c>
      <c r="M84" s="254">
        <f t="shared" si="19"/>
        <v>0</v>
      </c>
      <c r="N84" s="254">
        <f t="shared" si="19"/>
        <v>0</v>
      </c>
      <c r="O84" s="254">
        <f t="shared" si="19"/>
        <v>0</v>
      </c>
      <c r="P84" s="254">
        <f t="shared" si="19"/>
        <v>0</v>
      </c>
      <c r="Q84" s="254">
        <f t="shared" si="19"/>
        <v>0</v>
      </c>
      <c r="R84" s="254">
        <f t="shared" si="19"/>
        <v>0</v>
      </c>
      <c r="S84" s="254">
        <f t="shared" si="19"/>
        <v>0</v>
      </c>
    </row>
    <row r="85" spans="2:19" x14ac:dyDescent="0.2">
      <c r="B85" s="248" t="s">
        <v>19</v>
      </c>
      <c r="C85" s="68" t="s">
        <v>58</v>
      </c>
      <c r="D85" s="227" t="s">
        <v>58</v>
      </c>
      <c r="E85" s="227" t="s">
        <v>58</v>
      </c>
      <c r="F85" s="227" t="s">
        <v>58</v>
      </c>
      <c r="G85" s="245" t="s">
        <v>58</v>
      </c>
      <c r="H85" s="227" t="s">
        <v>58</v>
      </c>
      <c r="I85" s="227" t="s">
        <v>58</v>
      </c>
      <c r="J85" s="227" t="s">
        <v>58</v>
      </c>
      <c r="K85" s="68" t="s">
        <v>58</v>
      </c>
      <c r="L85" s="227" t="s">
        <v>58</v>
      </c>
      <c r="M85" s="227" t="s">
        <v>58</v>
      </c>
      <c r="N85" s="227" t="s">
        <v>58</v>
      </c>
      <c r="O85" s="68" t="s">
        <v>58</v>
      </c>
      <c r="P85" s="227" t="s">
        <v>58</v>
      </c>
      <c r="Q85" s="227" t="s">
        <v>58</v>
      </c>
      <c r="R85" s="227" t="s">
        <v>58</v>
      </c>
      <c r="S85" s="227" t="s">
        <v>58</v>
      </c>
    </row>
    <row r="86" spans="2:19" ht="12.75" customHeight="1" x14ac:dyDescent="0.2">
      <c r="B86" s="438" t="s">
        <v>80</v>
      </c>
      <c r="C86" s="321" t="s">
        <v>217</v>
      </c>
      <c r="D86" s="417" t="s">
        <v>224</v>
      </c>
      <c r="E86" s="249" t="s">
        <v>58</v>
      </c>
      <c r="F86" s="249" t="s">
        <v>58</v>
      </c>
      <c r="G86" s="241">
        <f t="shared" ref="G86:G97" si="20">H86+I86+J86+K86+L86+M86+N86+O86+P86+Q86+R86+S86</f>
        <v>0</v>
      </c>
      <c r="H86" s="241">
        <f t="shared" ref="H86:S86" si="21">H87+H88+H89+H90+H91</f>
        <v>0</v>
      </c>
      <c r="I86" s="241">
        <f t="shared" si="21"/>
        <v>0</v>
      </c>
      <c r="J86" s="241">
        <f t="shared" si="21"/>
        <v>0</v>
      </c>
      <c r="K86" s="241">
        <f t="shared" si="21"/>
        <v>0</v>
      </c>
      <c r="L86" s="241">
        <f t="shared" si="21"/>
        <v>0</v>
      </c>
      <c r="M86" s="241">
        <f t="shared" si="21"/>
        <v>0</v>
      </c>
      <c r="N86" s="241">
        <f t="shared" si="21"/>
        <v>0</v>
      </c>
      <c r="O86" s="241">
        <f t="shared" si="21"/>
        <v>0</v>
      </c>
      <c r="P86" s="241">
        <f t="shared" si="21"/>
        <v>0</v>
      </c>
      <c r="Q86" s="241">
        <f t="shared" si="21"/>
        <v>0</v>
      </c>
      <c r="R86" s="241">
        <f t="shared" si="21"/>
        <v>0</v>
      </c>
      <c r="S86" s="241">
        <f t="shared" si="21"/>
        <v>0</v>
      </c>
    </row>
    <row r="87" spans="2:19" x14ac:dyDescent="0.2">
      <c r="B87" s="438"/>
      <c r="C87" s="321"/>
      <c r="D87" s="417"/>
      <c r="E87" s="250" t="s">
        <v>60</v>
      </c>
      <c r="F87" s="250" t="s">
        <v>61</v>
      </c>
      <c r="G87" s="241">
        <f t="shared" si="20"/>
        <v>0</v>
      </c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</row>
    <row r="88" spans="2:19" x14ac:dyDescent="0.2">
      <c r="B88" s="438"/>
      <c r="C88" s="321"/>
      <c r="D88" s="417"/>
      <c r="E88" s="250" t="s">
        <v>62</v>
      </c>
      <c r="F88" s="250" t="s">
        <v>62</v>
      </c>
      <c r="G88" s="241">
        <f t="shared" si="20"/>
        <v>0</v>
      </c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</row>
    <row r="89" spans="2:19" x14ac:dyDescent="0.2">
      <c r="B89" s="438"/>
      <c r="C89" s="321"/>
      <c r="D89" s="417"/>
      <c r="E89" s="250" t="s">
        <v>63</v>
      </c>
      <c r="F89" s="250" t="s">
        <v>61</v>
      </c>
      <c r="G89" s="241">
        <f t="shared" si="20"/>
        <v>0</v>
      </c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</row>
    <row r="90" spans="2:19" x14ac:dyDescent="0.2">
      <c r="B90" s="438"/>
      <c r="C90" s="321"/>
      <c r="D90" s="417"/>
      <c r="E90" s="250" t="s">
        <v>64</v>
      </c>
      <c r="F90" s="250" t="s">
        <v>65</v>
      </c>
      <c r="G90" s="241">
        <f t="shared" si="20"/>
        <v>0</v>
      </c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</row>
    <row r="91" spans="2:19" x14ac:dyDescent="0.2">
      <c r="B91" s="438"/>
      <c r="C91" s="321"/>
      <c r="D91" s="417"/>
      <c r="E91" s="227" t="s">
        <v>64</v>
      </c>
      <c r="F91" s="227" t="s">
        <v>66</v>
      </c>
      <c r="G91" s="241">
        <f t="shared" si="20"/>
        <v>0</v>
      </c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</row>
    <row r="92" spans="2:19" ht="12.75" customHeight="1" x14ac:dyDescent="0.2">
      <c r="B92" s="438"/>
      <c r="C92" s="321"/>
      <c r="D92" s="417" t="s">
        <v>211</v>
      </c>
      <c r="E92" s="249" t="s">
        <v>58</v>
      </c>
      <c r="F92" s="249" t="s">
        <v>58</v>
      </c>
      <c r="G92" s="241">
        <f t="shared" si="20"/>
        <v>0</v>
      </c>
      <c r="H92" s="241">
        <f t="shared" ref="H92:S92" si="22">H93+H94+H95+H96+H97</f>
        <v>0</v>
      </c>
      <c r="I92" s="241">
        <f t="shared" si="22"/>
        <v>0</v>
      </c>
      <c r="J92" s="241">
        <f t="shared" si="22"/>
        <v>0</v>
      </c>
      <c r="K92" s="241">
        <f t="shared" si="22"/>
        <v>0</v>
      </c>
      <c r="L92" s="241">
        <f t="shared" si="22"/>
        <v>0</v>
      </c>
      <c r="M92" s="241">
        <f t="shared" si="22"/>
        <v>0</v>
      </c>
      <c r="N92" s="241">
        <f t="shared" si="22"/>
        <v>0</v>
      </c>
      <c r="O92" s="241">
        <f t="shared" si="22"/>
        <v>0</v>
      </c>
      <c r="P92" s="241">
        <f t="shared" si="22"/>
        <v>0</v>
      </c>
      <c r="Q92" s="241">
        <f t="shared" si="22"/>
        <v>0</v>
      </c>
      <c r="R92" s="241">
        <f t="shared" si="22"/>
        <v>0</v>
      </c>
      <c r="S92" s="241">
        <f t="shared" si="22"/>
        <v>0</v>
      </c>
    </row>
    <row r="93" spans="2:19" x14ac:dyDescent="0.2">
      <c r="B93" s="438"/>
      <c r="C93" s="321"/>
      <c r="D93" s="417"/>
      <c r="E93" s="250" t="s">
        <v>60</v>
      </c>
      <c r="F93" s="250" t="s">
        <v>61</v>
      </c>
      <c r="G93" s="241">
        <f t="shared" si="20"/>
        <v>0</v>
      </c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</row>
    <row r="94" spans="2:19" x14ac:dyDescent="0.2">
      <c r="B94" s="438"/>
      <c r="C94" s="321"/>
      <c r="D94" s="417"/>
      <c r="E94" s="250" t="s">
        <v>62</v>
      </c>
      <c r="F94" s="250" t="s">
        <v>62</v>
      </c>
      <c r="G94" s="241">
        <f t="shared" si="20"/>
        <v>0</v>
      </c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</row>
    <row r="95" spans="2:19" x14ac:dyDescent="0.2">
      <c r="B95" s="438"/>
      <c r="C95" s="321"/>
      <c r="D95" s="417"/>
      <c r="E95" s="250" t="s">
        <v>63</v>
      </c>
      <c r="F95" s="250" t="s">
        <v>61</v>
      </c>
      <c r="G95" s="241">
        <f t="shared" si="20"/>
        <v>0</v>
      </c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</row>
    <row r="96" spans="2:19" x14ac:dyDescent="0.2">
      <c r="B96" s="438"/>
      <c r="C96" s="321"/>
      <c r="D96" s="417"/>
      <c r="E96" s="250" t="s">
        <v>64</v>
      </c>
      <c r="F96" s="250" t="s">
        <v>65</v>
      </c>
      <c r="G96" s="241">
        <f t="shared" si="20"/>
        <v>0</v>
      </c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</row>
    <row r="97" spans="2:19" x14ac:dyDescent="0.2">
      <c r="B97" s="438"/>
      <c r="C97" s="321"/>
      <c r="D97" s="417"/>
      <c r="E97" s="227" t="s">
        <v>64</v>
      </c>
      <c r="F97" s="227" t="s">
        <v>66</v>
      </c>
      <c r="G97" s="241">
        <f t="shared" si="20"/>
        <v>0</v>
      </c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</row>
    <row r="98" spans="2:19" x14ac:dyDescent="0.2">
      <c r="B98" s="248" t="s">
        <v>74</v>
      </c>
      <c r="C98" s="68" t="s">
        <v>58</v>
      </c>
      <c r="D98" s="227" t="s">
        <v>58</v>
      </c>
      <c r="E98" s="227" t="s">
        <v>58</v>
      </c>
      <c r="F98" s="227" t="s">
        <v>58</v>
      </c>
      <c r="G98" s="245" t="s">
        <v>58</v>
      </c>
      <c r="H98" s="227" t="s">
        <v>58</v>
      </c>
      <c r="I98" s="227" t="s">
        <v>58</v>
      </c>
      <c r="J98" s="227" t="s">
        <v>58</v>
      </c>
      <c r="K98" s="68" t="s">
        <v>58</v>
      </c>
      <c r="L98" s="227" t="s">
        <v>58</v>
      </c>
      <c r="M98" s="227" t="s">
        <v>58</v>
      </c>
      <c r="N98" s="227" t="s">
        <v>58</v>
      </c>
      <c r="O98" s="68" t="s">
        <v>58</v>
      </c>
      <c r="P98" s="227" t="s">
        <v>58</v>
      </c>
      <c r="Q98" s="227" t="s">
        <v>58</v>
      </c>
      <c r="R98" s="227" t="s">
        <v>58</v>
      </c>
      <c r="S98" s="227" t="s">
        <v>58</v>
      </c>
    </row>
    <row r="99" spans="2:19" ht="12.75" customHeight="1" x14ac:dyDescent="0.2">
      <c r="B99" s="248" t="s">
        <v>81</v>
      </c>
      <c r="C99" s="321" t="s">
        <v>217</v>
      </c>
      <c r="D99" s="417" t="s">
        <v>211</v>
      </c>
      <c r="E99" s="227" t="s">
        <v>58</v>
      </c>
      <c r="F99" s="227" t="s">
        <v>58</v>
      </c>
      <c r="G99" s="241">
        <f>H99+I99+J99+K99+L99+M99+N99+O99+P99+Q99+R99+S99</f>
        <v>0</v>
      </c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</row>
    <row r="100" spans="2:19" ht="30" x14ac:dyDescent="0.2">
      <c r="B100" s="235" t="s">
        <v>221</v>
      </c>
      <c r="C100" s="321"/>
      <c r="D100" s="417"/>
      <c r="E100" s="227" t="s">
        <v>58</v>
      </c>
      <c r="F100" s="227" t="s">
        <v>58</v>
      </c>
      <c r="G100" s="241">
        <f>H100+I100+J100+K100+L100+M100+N100+O100+P100+Q100+R100+S100</f>
        <v>0</v>
      </c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</row>
    <row r="101" spans="2:19" ht="30" x14ac:dyDescent="0.2">
      <c r="B101" s="235" t="s">
        <v>222</v>
      </c>
      <c r="C101" s="321"/>
      <c r="D101" s="417"/>
      <c r="E101" s="227" t="s">
        <v>58</v>
      </c>
      <c r="F101" s="227" t="s">
        <v>58</v>
      </c>
      <c r="G101" s="241">
        <f>H101+I101+J101+K101+L101+M101+N101+O101+P101+Q101+R101+S101</f>
        <v>0</v>
      </c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</row>
    <row r="102" spans="2:19" ht="25.5" x14ac:dyDescent="0.2">
      <c r="B102" s="246" t="s">
        <v>82</v>
      </c>
      <c r="C102" s="64">
        <v>226</v>
      </c>
      <c r="D102" s="230" t="s">
        <v>58</v>
      </c>
      <c r="E102" s="230" t="s">
        <v>58</v>
      </c>
      <c r="F102" s="230" t="s">
        <v>58</v>
      </c>
      <c r="G102" s="241">
        <f>H102+I102+J102+K102+L102+M102+N102+O102+P102+Q102+R102+S102</f>
        <v>0</v>
      </c>
      <c r="H102" s="253">
        <f t="shared" ref="H102:S102" si="23">H104+H112</f>
        <v>0</v>
      </c>
      <c r="I102" s="253">
        <f t="shared" si="23"/>
        <v>0</v>
      </c>
      <c r="J102" s="253">
        <f t="shared" si="23"/>
        <v>0</v>
      </c>
      <c r="K102" s="253">
        <f t="shared" si="23"/>
        <v>0</v>
      </c>
      <c r="L102" s="253">
        <f t="shared" si="23"/>
        <v>0</v>
      </c>
      <c r="M102" s="253">
        <f t="shared" si="23"/>
        <v>0</v>
      </c>
      <c r="N102" s="253">
        <f t="shared" si="23"/>
        <v>0</v>
      </c>
      <c r="O102" s="253">
        <f t="shared" si="23"/>
        <v>0</v>
      </c>
      <c r="P102" s="253">
        <f t="shared" si="23"/>
        <v>0</v>
      </c>
      <c r="Q102" s="253">
        <f t="shared" si="23"/>
        <v>0</v>
      </c>
      <c r="R102" s="253">
        <f t="shared" si="23"/>
        <v>0</v>
      </c>
      <c r="S102" s="253">
        <f t="shared" si="23"/>
        <v>0</v>
      </c>
    </row>
    <row r="103" spans="2:19" x14ac:dyDescent="0.2">
      <c r="B103" s="248" t="s">
        <v>19</v>
      </c>
      <c r="C103" s="68" t="s">
        <v>58</v>
      </c>
      <c r="D103" s="227" t="s">
        <v>58</v>
      </c>
      <c r="E103" s="227" t="s">
        <v>58</v>
      </c>
      <c r="F103" s="227" t="s">
        <v>58</v>
      </c>
      <c r="G103" s="245" t="s">
        <v>58</v>
      </c>
      <c r="H103" s="227" t="s">
        <v>58</v>
      </c>
      <c r="I103" s="227" t="s">
        <v>58</v>
      </c>
      <c r="J103" s="227" t="s">
        <v>58</v>
      </c>
      <c r="K103" s="68" t="s">
        <v>58</v>
      </c>
      <c r="L103" s="227" t="s">
        <v>58</v>
      </c>
      <c r="M103" s="227" t="s">
        <v>58</v>
      </c>
      <c r="N103" s="227" t="s">
        <v>58</v>
      </c>
      <c r="O103" s="68" t="s">
        <v>58</v>
      </c>
      <c r="P103" s="227" t="s">
        <v>58</v>
      </c>
      <c r="Q103" s="227" t="s">
        <v>58</v>
      </c>
      <c r="R103" s="227" t="s">
        <v>58</v>
      </c>
      <c r="S103" s="227" t="s">
        <v>58</v>
      </c>
    </row>
    <row r="104" spans="2:19" ht="12.75" customHeight="1" x14ac:dyDescent="0.2">
      <c r="B104" s="438" t="s">
        <v>82</v>
      </c>
      <c r="C104" s="320">
        <v>226</v>
      </c>
      <c r="D104" s="419">
        <v>243</v>
      </c>
      <c r="E104" s="249" t="s">
        <v>58</v>
      </c>
      <c r="F104" s="249" t="s">
        <v>58</v>
      </c>
      <c r="G104" s="241">
        <f t="shared" ref="G104:G109" si="24">H104+I104+J104+K104+L104+M104+N104+O104+P104+Q104+R104+S104</f>
        <v>0</v>
      </c>
      <c r="H104" s="241">
        <f t="shared" ref="H104:S104" si="25">H105+H106+H107+H108+H109</f>
        <v>0</v>
      </c>
      <c r="I104" s="241">
        <f t="shared" si="25"/>
        <v>0</v>
      </c>
      <c r="J104" s="241">
        <f t="shared" si="25"/>
        <v>0</v>
      </c>
      <c r="K104" s="241">
        <f t="shared" si="25"/>
        <v>0</v>
      </c>
      <c r="L104" s="241">
        <f t="shared" si="25"/>
        <v>0</v>
      </c>
      <c r="M104" s="241">
        <f t="shared" si="25"/>
        <v>0</v>
      </c>
      <c r="N104" s="241">
        <f t="shared" si="25"/>
        <v>0</v>
      </c>
      <c r="O104" s="241">
        <f t="shared" si="25"/>
        <v>0</v>
      </c>
      <c r="P104" s="241">
        <f t="shared" si="25"/>
        <v>0</v>
      </c>
      <c r="Q104" s="241">
        <f t="shared" si="25"/>
        <v>0</v>
      </c>
      <c r="R104" s="241">
        <f t="shared" si="25"/>
        <v>0</v>
      </c>
      <c r="S104" s="241">
        <f t="shared" si="25"/>
        <v>0</v>
      </c>
    </row>
    <row r="105" spans="2:19" x14ac:dyDescent="0.2">
      <c r="B105" s="438"/>
      <c r="C105" s="320"/>
      <c r="D105" s="419"/>
      <c r="E105" s="250" t="s">
        <v>60</v>
      </c>
      <c r="F105" s="250" t="s">
        <v>61</v>
      </c>
      <c r="G105" s="241">
        <f t="shared" si="24"/>
        <v>0</v>
      </c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</row>
    <row r="106" spans="2:19" x14ac:dyDescent="0.2">
      <c r="B106" s="438"/>
      <c r="C106" s="320"/>
      <c r="D106" s="419"/>
      <c r="E106" s="250" t="s">
        <v>62</v>
      </c>
      <c r="F106" s="250" t="s">
        <v>62</v>
      </c>
      <c r="G106" s="241">
        <f t="shared" si="24"/>
        <v>0</v>
      </c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</row>
    <row r="107" spans="2:19" x14ac:dyDescent="0.2">
      <c r="B107" s="438"/>
      <c r="C107" s="320"/>
      <c r="D107" s="419"/>
      <c r="E107" s="250" t="s">
        <v>63</v>
      </c>
      <c r="F107" s="250" t="s">
        <v>61</v>
      </c>
      <c r="G107" s="241">
        <f t="shared" si="24"/>
        <v>0</v>
      </c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</row>
    <row r="108" spans="2:19" x14ac:dyDescent="0.2">
      <c r="B108" s="438"/>
      <c r="C108" s="320"/>
      <c r="D108" s="419"/>
      <c r="E108" s="250" t="s">
        <v>64</v>
      </c>
      <c r="F108" s="250" t="s">
        <v>65</v>
      </c>
      <c r="G108" s="241">
        <f t="shared" si="24"/>
        <v>0</v>
      </c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</row>
    <row r="109" spans="2:19" x14ac:dyDescent="0.2">
      <c r="B109" s="438"/>
      <c r="C109" s="320"/>
      <c r="D109" s="419"/>
      <c r="E109" s="227" t="s">
        <v>64</v>
      </c>
      <c r="F109" s="227" t="s">
        <v>66</v>
      </c>
      <c r="G109" s="241">
        <f t="shared" si="24"/>
        <v>0</v>
      </c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</row>
    <row r="110" spans="2:19" x14ac:dyDescent="0.2">
      <c r="B110" s="248" t="s">
        <v>74</v>
      </c>
      <c r="C110" s="68" t="s">
        <v>58</v>
      </c>
      <c r="D110" s="227" t="s">
        <v>58</v>
      </c>
      <c r="E110" s="227" t="s">
        <v>58</v>
      </c>
      <c r="F110" s="227" t="s">
        <v>58</v>
      </c>
      <c r="G110" s="245" t="s">
        <v>58</v>
      </c>
      <c r="H110" s="227" t="s">
        <v>58</v>
      </c>
      <c r="I110" s="227" t="s">
        <v>58</v>
      </c>
      <c r="J110" s="227" t="s">
        <v>58</v>
      </c>
      <c r="K110" s="68" t="s">
        <v>58</v>
      </c>
      <c r="L110" s="227" t="s">
        <v>58</v>
      </c>
      <c r="M110" s="227" t="s">
        <v>58</v>
      </c>
      <c r="N110" s="227" t="s">
        <v>58</v>
      </c>
      <c r="O110" s="68" t="s">
        <v>58</v>
      </c>
      <c r="P110" s="227" t="s">
        <v>58</v>
      </c>
      <c r="Q110" s="227" t="s">
        <v>58</v>
      </c>
      <c r="R110" s="227" t="s">
        <v>58</v>
      </c>
      <c r="S110" s="227" t="s">
        <v>58</v>
      </c>
    </row>
    <row r="111" spans="2:19" x14ac:dyDescent="0.2">
      <c r="B111" s="248" t="s">
        <v>83</v>
      </c>
      <c r="C111" s="223" t="s">
        <v>58</v>
      </c>
      <c r="D111" s="224" t="s">
        <v>58</v>
      </c>
      <c r="E111" s="224" t="s">
        <v>58</v>
      </c>
      <c r="F111" s="224" t="s">
        <v>58</v>
      </c>
      <c r="G111" s="241">
        <f t="shared" ref="G111:G118" si="26">H111+I111+J111+K111+L111+M111+N111+O111+P111+Q111+R111+S111</f>
        <v>0</v>
      </c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</row>
    <row r="112" spans="2:19" ht="12.75" customHeight="1" x14ac:dyDescent="0.2">
      <c r="B112" s="438" t="s">
        <v>82</v>
      </c>
      <c r="C112" s="320">
        <v>226</v>
      </c>
      <c r="D112" s="419">
        <v>244</v>
      </c>
      <c r="E112" s="249" t="s">
        <v>58</v>
      </c>
      <c r="F112" s="249" t="s">
        <v>58</v>
      </c>
      <c r="G112" s="241">
        <f t="shared" si="26"/>
        <v>0</v>
      </c>
      <c r="H112" s="241">
        <f t="shared" ref="H112:S112" si="27">H113+H114+H115+H116+H117</f>
        <v>0</v>
      </c>
      <c r="I112" s="241">
        <f t="shared" si="27"/>
        <v>0</v>
      </c>
      <c r="J112" s="241">
        <f t="shared" si="27"/>
        <v>0</v>
      </c>
      <c r="K112" s="241">
        <f t="shared" si="27"/>
        <v>0</v>
      </c>
      <c r="L112" s="241">
        <f t="shared" si="27"/>
        <v>0</v>
      </c>
      <c r="M112" s="241">
        <f t="shared" si="27"/>
        <v>0</v>
      </c>
      <c r="N112" s="241">
        <f t="shared" si="27"/>
        <v>0</v>
      </c>
      <c r="O112" s="241">
        <f t="shared" si="27"/>
        <v>0</v>
      </c>
      <c r="P112" s="241">
        <f t="shared" si="27"/>
        <v>0</v>
      </c>
      <c r="Q112" s="241">
        <f t="shared" si="27"/>
        <v>0</v>
      </c>
      <c r="R112" s="241">
        <f t="shared" si="27"/>
        <v>0</v>
      </c>
      <c r="S112" s="241">
        <f t="shared" si="27"/>
        <v>0</v>
      </c>
    </row>
    <row r="113" spans="2:19" x14ac:dyDescent="0.2">
      <c r="B113" s="438"/>
      <c r="C113" s="320"/>
      <c r="D113" s="419"/>
      <c r="E113" s="250" t="s">
        <v>60</v>
      </c>
      <c r="F113" s="250" t="s">
        <v>61</v>
      </c>
      <c r="G113" s="241">
        <f t="shared" si="26"/>
        <v>0</v>
      </c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</row>
    <row r="114" spans="2:19" x14ac:dyDescent="0.2">
      <c r="B114" s="438"/>
      <c r="C114" s="320"/>
      <c r="D114" s="419"/>
      <c r="E114" s="250" t="s">
        <v>62</v>
      </c>
      <c r="F114" s="250" t="s">
        <v>62</v>
      </c>
      <c r="G114" s="241">
        <f t="shared" si="26"/>
        <v>0</v>
      </c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</row>
    <row r="115" spans="2:19" x14ac:dyDescent="0.2">
      <c r="B115" s="438"/>
      <c r="C115" s="320"/>
      <c r="D115" s="419"/>
      <c r="E115" s="250" t="s">
        <v>63</v>
      </c>
      <c r="F115" s="250" t="s">
        <v>61</v>
      </c>
      <c r="G115" s="241">
        <f t="shared" si="26"/>
        <v>0</v>
      </c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</row>
    <row r="116" spans="2:19" x14ac:dyDescent="0.2">
      <c r="B116" s="438"/>
      <c r="C116" s="320"/>
      <c r="D116" s="419"/>
      <c r="E116" s="250" t="s">
        <v>64</v>
      </c>
      <c r="F116" s="250" t="s">
        <v>65</v>
      </c>
      <c r="G116" s="241">
        <f t="shared" si="26"/>
        <v>0</v>
      </c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</row>
    <row r="117" spans="2:19" x14ac:dyDescent="0.2">
      <c r="B117" s="438"/>
      <c r="C117" s="320"/>
      <c r="D117" s="419"/>
      <c r="E117" s="227" t="s">
        <v>64</v>
      </c>
      <c r="F117" s="227" t="s">
        <v>66</v>
      </c>
      <c r="G117" s="241">
        <f t="shared" si="26"/>
        <v>0</v>
      </c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</row>
    <row r="118" spans="2:19" ht="63.75" x14ac:dyDescent="0.2">
      <c r="B118" s="246" t="s">
        <v>84</v>
      </c>
      <c r="C118" s="64">
        <v>240</v>
      </c>
      <c r="D118" s="232" t="s">
        <v>58</v>
      </c>
      <c r="E118" s="232" t="s">
        <v>58</v>
      </c>
      <c r="F118" s="232" t="s">
        <v>58</v>
      </c>
      <c r="G118" s="241">
        <f t="shared" si="26"/>
        <v>0</v>
      </c>
      <c r="H118" s="247">
        <f t="shared" ref="H118:S118" si="28">H120</f>
        <v>0</v>
      </c>
      <c r="I118" s="247">
        <f t="shared" si="28"/>
        <v>0</v>
      </c>
      <c r="J118" s="247">
        <f t="shared" si="28"/>
        <v>0</v>
      </c>
      <c r="K118" s="247">
        <f t="shared" si="28"/>
        <v>0</v>
      </c>
      <c r="L118" s="247">
        <f t="shared" si="28"/>
        <v>0</v>
      </c>
      <c r="M118" s="247">
        <f t="shared" si="28"/>
        <v>0</v>
      </c>
      <c r="N118" s="247">
        <f t="shared" si="28"/>
        <v>0</v>
      </c>
      <c r="O118" s="247">
        <f t="shared" si="28"/>
        <v>0</v>
      </c>
      <c r="P118" s="247">
        <f t="shared" si="28"/>
        <v>0</v>
      </c>
      <c r="Q118" s="247">
        <f t="shared" si="28"/>
        <v>0</v>
      </c>
      <c r="R118" s="247">
        <f t="shared" si="28"/>
        <v>0</v>
      </c>
      <c r="S118" s="247">
        <f t="shared" si="28"/>
        <v>0</v>
      </c>
    </row>
    <row r="119" spans="2:19" x14ac:dyDescent="0.2">
      <c r="B119" s="248" t="s">
        <v>74</v>
      </c>
      <c r="C119" s="68" t="s">
        <v>58</v>
      </c>
      <c r="D119" s="227" t="s">
        <v>58</v>
      </c>
      <c r="E119" s="227" t="s">
        <v>58</v>
      </c>
      <c r="F119" s="227" t="s">
        <v>58</v>
      </c>
      <c r="G119" s="245" t="s">
        <v>58</v>
      </c>
      <c r="H119" s="227" t="s">
        <v>58</v>
      </c>
      <c r="I119" s="227" t="s">
        <v>58</v>
      </c>
      <c r="J119" s="227" t="s">
        <v>58</v>
      </c>
      <c r="K119" s="68" t="s">
        <v>58</v>
      </c>
      <c r="L119" s="227" t="s">
        <v>58</v>
      </c>
      <c r="M119" s="227" t="s">
        <v>58</v>
      </c>
      <c r="N119" s="227" t="s">
        <v>58</v>
      </c>
      <c r="O119" s="68" t="s">
        <v>58</v>
      </c>
      <c r="P119" s="227" t="s">
        <v>58</v>
      </c>
      <c r="Q119" s="227" t="s">
        <v>58</v>
      </c>
      <c r="R119" s="227" t="s">
        <v>58</v>
      </c>
      <c r="S119" s="227" t="s">
        <v>58</v>
      </c>
    </row>
    <row r="120" spans="2:19" ht="12.75" customHeight="1" x14ac:dyDescent="0.2">
      <c r="B120" s="438" t="s">
        <v>85</v>
      </c>
      <c r="C120" s="320">
        <v>241</v>
      </c>
      <c r="D120" s="419" t="s">
        <v>58</v>
      </c>
      <c r="E120" s="249" t="s">
        <v>58</v>
      </c>
      <c r="F120" s="249" t="s">
        <v>58</v>
      </c>
      <c r="G120" s="241">
        <f t="shared" ref="G120:G126" si="29">H120+I120+J120+K120+L120+M120+N120+O120+P120+Q120+R120+S120</f>
        <v>0</v>
      </c>
      <c r="H120" s="241">
        <f t="shared" ref="H120:S120" si="30">H121+H122+H123+H124+H125</f>
        <v>0</v>
      </c>
      <c r="I120" s="241">
        <f t="shared" si="30"/>
        <v>0</v>
      </c>
      <c r="J120" s="241">
        <f t="shared" si="30"/>
        <v>0</v>
      </c>
      <c r="K120" s="241">
        <f t="shared" si="30"/>
        <v>0</v>
      </c>
      <c r="L120" s="241">
        <f t="shared" si="30"/>
        <v>0</v>
      </c>
      <c r="M120" s="241">
        <f t="shared" si="30"/>
        <v>0</v>
      </c>
      <c r="N120" s="241">
        <f t="shared" si="30"/>
        <v>0</v>
      </c>
      <c r="O120" s="241">
        <f t="shared" si="30"/>
        <v>0</v>
      </c>
      <c r="P120" s="241">
        <f t="shared" si="30"/>
        <v>0</v>
      </c>
      <c r="Q120" s="241">
        <f t="shared" si="30"/>
        <v>0</v>
      </c>
      <c r="R120" s="241">
        <f t="shared" si="30"/>
        <v>0</v>
      </c>
      <c r="S120" s="241">
        <f t="shared" si="30"/>
        <v>0</v>
      </c>
    </row>
    <row r="121" spans="2:19" x14ac:dyDescent="0.2">
      <c r="B121" s="438"/>
      <c r="C121" s="320"/>
      <c r="D121" s="419"/>
      <c r="E121" s="250" t="s">
        <v>60</v>
      </c>
      <c r="F121" s="250" t="s">
        <v>61</v>
      </c>
      <c r="G121" s="241">
        <f t="shared" si="29"/>
        <v>0</v>
      </c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</row>
    <row r="122" spans="2:19" x14ac:dyDescent="0.2">
      <c r="B122" s="438"/>
      <c r="C122" s="320"/>
      <c r="D122" s="419"/>
      <c r="E122" s="250" t="s">
        <v>62</v>
      </c>
      <c r="F122" s="250" t="s">
        <v>62</v>
      </c>
      <c r="G122" s="241">
        <f t="shared" si="29"/>
        <v>0</v>
      </c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</row>
    <row r="123" spans="2:19" x14ac:dyDescent="0.2">
      <c r="B123" s="438"/>
      <c r="C123" s="320"/>
      <c r="D123" s="419"/>
      <c r="E123" s="250" t="s">
        <v>63</v>
      </c>
      <c r="F123" s="250" t="s">
        <v>61</v>
      </c>
      <c r="G123" s="241">
        <f t="shared" si="29"/>
        <v>0</v>
      </c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</row>
    <row r="124" spans="2:19" x14ac:dyDescent="0.2">
      <c r="B124" s="438"/>
      <c r="C124" s="320"/>
      <c r="D124" s="419"/>
      <c r="E124" s="250" t="s">
        <v>64</v>
      </c>
      <c r="F124" s="250" t="s">
        <v>65</v>
      </c>
      <c r="G124" s="241">
        <f t="shared" si="29"/>
        <v>0</v>
      </c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</row>
    <row r="125" spans="2:19" x14ac:dyDescent="0.2">
      <c r="B125" s="438"/>
      <c r="C125" s="320"/>
      <c r="D125" s="419"/>
      <c r="E125" s="227" t="s">
        <v>64</v>
      </c>
      <c r="F125" s="227" t="s">
        <v>66</v>
      </c>
      <c r="G125" s="241">
        <f t="shared" si="29"/>
        <v>0</v>
      </c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</row>
    <row r="126" spans="2:19" ht="38.25" x14ac:dyDescent="0.2">
      <c r="B126" s="246" t="s">
        <v>86</v>
      </c>
      <c r="C126" s="223" t="s">
        <v>273</v>
      </c>
      <c r="D126" s="224" t="s">
        <v>58</v>
      </c>
      <c r="E126" s="224" t="s">
        <v>58</v>
      </c>
      <c r="F126" s="224" t="s">
        <v>58</v>
      </c>
      <c r="G126" s="241">
        <f t="shared" si="29"/>
        <v>0</v>
      </c>
      <c r="H126" s="247">
        <f t="shared" ref="H126:S126" si="31">H128+H134</f>
        <v>0</v>
      </c>
      <c r="I126" s="247">
        <f t="shared" si="31"/>
        <v>0</v>
      </c>
      <c r="J126" s="247">
        <f t="shared" si="31"/>
        <v>0</v>
      </c>
      <c r="K126" s="247">
        <f t="shared" si="31"/>
        <v>0</v>
      </c>
      <c r="L126" s="247">
        <f t="shared" si="31"/>
        <v>0</v>
      </c>
      <c r="M126" s="247">
        <f t="shared" si="31"/>
        <v>0</v>
      </c>
      <c r="N126" s="247">
        <f t="shared" si="31"/>
        <v>0</v>
      </c>
      <c r="O126" s="247">
        <f t="shared" si="31"/>
        <v>0</v>
      </c>
      <c r="P126" s="247">
        <f t="shared" si="31"/>
        <v>0</v>
      </c>
      <c r="Q126" s="247">
        <f t="shared" si="31"/>
        <v>0</v>
      </c>
      <c r="R126" s="247">
        <f t="shared" si="31"/>
        <v>0</v>
      </c>
      <c r="S126" s="247">
        <f t="shared" si="31"/>
        <v>0</v>
      </c>
    </row>
    <row r="127" spans="2:19" x14ac:dyDescent="0.2">
      <c r="B127" s="248" t="s">
        <v>74</v>
      </c>
      <c r="C127" s="68" t="s">
        <v>58</v>
      </c>
      <c r="D127" s="227" t="s">
        <v>58</v>
      </c>
      <c r="E127" s="227" t="s">
        <v>58</v>
      </c>
      <c r="F127" s="227" t="s">
        <v>58</v>
      </c>
      <c r="G127" s="245" t="s">
        <v>58</v>
      </c>
      <c r="H127" s="227" t="s">
        <v>58</v>
      </c>
      <c r="I127" s="227" t="s">
        <v>58</v>
      </c>
      <c r="J127" s="227" t="s">
        <v>58</v>
      </c>
      <c r="K127" s="68" t="s">
        <v>58</v>
      </c>
      <c r="L127" s="227" t="s">
        <v>58</v>
      </c>
      <c r="M127" s="227" t="s">
        <v>58</v>
      </c>
      <c r="N127" s="227" t="s">
        <v>58</v>
      </c>
      <c r="O127" s="68" t="s">
        <v>58</v>
      </c>
      <c r="P127" s="227" t="s">
        <v>58</v>
      </c>
      <c r="Q127" s="227" t="s">
        <v>58</v>
      </c>
      <c r="R127" s="227" t="s">
        <v>58</v>
      </c>
      <c r="S127" s="227" t="s">
        <v>58</v>
      </c>
    </row>
    <row r="128" spans="2:19" ht="12.75" customHeight="1" x14ac:dyDescent="0.2">
      <c r="B128" s="438" t="s">
        <v>87</v>
      </c>
      <c r="C128" s="321" t="s">
        <v>274</v>
      </c>
      <c r="D128" s="417" t="s">
        <v>229</v>
      </c>
      <c r="E128" s="249" t="s">
        <v>58</v>
      </c>
      <c r="F128" s="249" t="s">
        <v>58</v>
      </c>
      <c r="G128" s="241">
        <f t="shared" ref="G128:G140" si="32">H128+I128+J128+K128+L128+M128+N128+O128+P128+Q128+R128+S128</f>
        <v>0</v>
      </c>
      <c r="H128" s="241">
        <f t="shared" ref="H128:S128" si="33">H129+H130+H131+H132+H133</f>
        <v>0</v>
      </c>
      <c r="I128" s="241">
        <f t="shared" si="33"/>
        <v>0</v>
      </c>
      <c r="J128" s="241">
        <f t="shared" si="33"/>
        <v>0</v>
      </c>
      <c r="K128" s="241">
        <f t="shared" si="33"/>
        <v>0</v>
      </c>
      <c r="L128" s="241">
        <f t="shared" si="33"/>
        <v>0</v>
      </c>
      <c r="M128" s="241">
        <f t="shared" si="33"/>
        <v>0</v>
      </c>
      <c r="N128" s="241">
        <f t="shared" si="33"/>
        <v>0</v>
      </c>
      <c r="O128" s="241">
        <f t="shared" si="33"/>
        <v>0</v>
      </c>
      <c r="P128" s="241">
        <f t="shared" si="33"/>
        <v>0</v>
      </c>
      <c r="Q128" s="241">
        <f t="shared" si="33"/>
        <v>0</v>
      </c>
      <c r="R128" s="241">
        <f t="shared" si="33"/>
        <v>0</v>
      </c>
      <c r="S128" s="241">
        <f t="shared" si="33"/>
        <v>0</v>
      </c>
    </row>
    <row r="129" spans="2:19" x14ac:dyDescent="0.2">
      <c r="B129" s="438"/>
      <c r="C129" s="321"/>
      <c r="D129" s="417"/>
      <c r="E129" s="250" t="s">
        <v>60</v>
      </c>
      <c r="F129" s="250" t="s">
        <v>61</v>
      </c>
      <c r="G129" s="241">
        <f t="shared" si="32"/>
        <v>0</v>
      </c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</row>
    <row r="130" spans="2:19" x14ac:dyDescent="0.2">
      <c r="B130" s="438"/>
      <c r="C130" s="321"/>
      <c r="D130" s="417"/>
      <c r="E130" s="250" t="s">
        <v>62</v>
      </c>
      <c r="F130" s="250" t="s">
        <v>62</v>
      </c>
      <c r="G130" s="241">
        <f t="shared" si="32"/>
        <v>0</v>
      </c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</row>
    <row r="131" spans="2:19" x14ac:dyDescent="0.2">
      <c r="B131" s="438"/>
      <c r="C131" s="321"/>
      <c r="D131" s="417"/>
      <c r="E131" s="250" t="s">
        <v>63</v>
      </c>
      <c r="F131" s="250" t="s">
        <v>61</v>
      </c>
      <c r="G131" s="241">
        <f t="shared" si="32"/>
        <v>0</v>
      </c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</row>
    <row r="132" spans="2:19" x14ac:dyDescent="0.2">
      <c r="B132" s="438"/>
      <c r="C132" s="321"/>
      <c r="D132" s="417"/>
      <c r="E132" s="250" t="s">
        <v>64</v>
      </c>
      <c r="F132" s="250" t="s">
        <v>65</v>
      </c>
      <c r="G132" s="241">
        <f t="shared" si="32"/>
        <v>0</v>
      </c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</row>
    <row r="133" spans="2:19" x14ac:dyDescent="0.2">
      <c r="B133" s="438"/>
      <c r="C133" s="321"/>
      <c r="D133" s="417"/>
      <c r="E133" s="227" t="s">
        <v>64</v>
      </c>
      <c r="F133" s="227" t="s">
        <v>66</v>
      </c>
      <c r="G133" s="241">
        <f t="shared" si="32"/>
        <v>0</v>
      </c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</row>
    <row r="134" spans="2:19" ht="12.75" customHeight="1" x14ac:dyDescent="0.2">
      <c r="B134" s="438" t="s">
        <v>88</v>
      </c>
      <c r="C134" s="321" t="s">
        <v>228</v>
      </c>
      <c r="D134" s="417" t="s">
        <v>58</v>
      </c>
      <c r="E134" s="249" t="s">
        <v>58</v>
      </c>
      <c r="F134" s="249" t="s">
        <v>58</v>
      </c>
      <c r="G134" s="241">
        <f t="shared" si="32"/>
        <v>0</v>
      </c>
      <c r="H134" s="241">
        <f t="shared" ref="H134:S134" si="34">H135+H136+H137+H138+H139</f>
        <v>0</v>
      </c>
      <c r="I134" s="241">
        <f t="shared" si="34"/>
        <v>0</v>
      </c>
      <c r="J134" s="241">
        <f t="shared" si="34"/>
        <v>0</v>
      </c>
      <c r="K134" s="241">
        <f t="shared" si="34"/>
        <v>0</v>
      </c>
      <c r="L134" s="241">
        <f t="shared" si="34"/>
        <v>0</v>
      </c>
      <c r="M134" s="241">
        <f t="shared" si="34"/>
        <v>0</v>
      </c>
      <c r="N134" s="241">
        <f t="shared" si="34"/>
        <v>0</v>
      </c>
      <c r="O134" s="241">
        <f t="shared" si="34"/>
        <v>0</v>
      </c>
      <c r="P134" s="241">
        <f t="shared" si="34"/>
        <v>0</v>
      </c>
      <c r="Q134" s="241">
        <f t="shared" si="34"/>
        <v>0</v>
      </c>
      <c r="R134" s="241">
        <f t="shared" si="34"/>
        <v>0</v>
      </c>
      <c r="S134" s="241">
        <f t="shared" si="34"/>
        <v>0</v>
      </c>
    </row>
    <row r="135" spans="2:19" x14ac:dyDescent="0.2">
      <c r="B135" s="438"/>
      <c r="C135" s="321"/>
      <c r="D135" s="417"/>
      <c r="E135" s="250" t="s">
        <v>60</v>
      </c>
      <c r="F135" s="250" t="s">
        <v>61</v>
      </c>
      <c r="G135" s="241">
        <f t="shared" si="32"/>
        <v>0</v>
      </c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</row>
    <row r="136" spans="2:19" x14ac:dyDescent="0.2">
      <c r="B136" s="438"/>
      <c r="C136" s="321"/>
      <c r="D136" s="417"/>
      <c r="E136" s="250" t="s">
        <v>62</v>
      </c>
      <c r="F136" s="250" t="s">
        <v>62</v>
      </c>
      <c r="G136" s="241">
        <f t="shared" si="32"/>
        <v>0</v>
      </c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</row>
    <row r="137" spans="2:19" x14ac:dyDescent="0.2">
      <c r="B137" s="438"/>
      <c r="C137" s="321"/>
      <c r="D137" s="417"/>
      <c r="E137" s="250" t="s">
        <v>63</v>
      </c>
      <c r="F137" s="250" t="s">
        <v>61</v>
      </c>
      <c r="G137" s="241">
        <f t="shared" si="32"/>
        <v>0</v>
      </c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</row>
    <row r="138" spans="2:19" x14ac:dyDescent="0.2">
      <c r="B138" s="438"/>
      <c r="C138" s="321"/>
      <c r="D138" s="417"/>
      <c r="E138" s="250" t="s">
        <v>64</v>
      </c>
      <c r="F138" s="250" t="s">
        <v>65</v>
      </c>
      <c r="G138" s="241">
        <f t="shared" si="32"/>
        <v>0</v>
      </c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</row>
    <row r="139" spans="2:19" x14ac:dyDescent="0.2">
      <c r="B139" s="438"/>
      <c r="C139" s="321"/>
      <c r="D139" s="417"/>
      <c r="E139" s="227" t="s">
        <v>64</v>
      </c>
      <c r="F139" s="227" t="s">
        <v>66</v>
      </c>
      <c r="G139" s="241">
        <f t="shared" si="32"/>
        <v>0</v>
      </c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</row>
    <row r="140" spans="2:19" ht="25.5" x14ac:dyDescent="0.2">
      <c r="B140" s="246" t="s">
        <v>89</v>
      </c>
      <c r="C140" s="223" t="s">
        <v>230</v>
      </c>
      <c r="D140" s="224" t="s">
        <v>58</v>
      </c>
      <c r="E140" s="224" t="s">
        <v>58</v>
      </c>
      <c r="F140" s="224" t="s">
        <v>58</v>
      </c>
      <c r="G140" s="241">
        <f t="shared" si="32"/>
        <v>0</v>
      </c>
      <c r="H140" s="247">
        <f t="shared" ref="H140:S140" si="35">H142+H148+H160+H166+H172+H178+H184</f>
        <v>0</v>
      </c>
      <c r="I140" s="247">
        <f t="shared" si="35"/>
        <v>0</v>
      </c>
      <c r="J140" s="247">
        <f t="shared" si="35"/>
        <v>0</v>
      </c>
      <c r="K140" s="247">
        <f t="shared" si="35"/>
        <v>0</v>
      </c>
      <c r="L140" s="247">
        <f t="shared" si="35"/>
        <v>0</v>
      </c>
      <c r="M140" s="247">
        <f t="shared" si="35"/>
        <v>0</v>
      </c>
      <c r="N140" s="247">
        <f t="shared" si="35"/>
        <v>0</v>
      </c>
      <c r="O140" s="247">
        <f t="shared" si="35"/>
        <v>0</v>
      </c>
      <c r="P140" s="247">
        <f t="shared" si="35"/>
        <v>0</v>
      </c>
      <c r="Q140" s="247">
        <f t="shared" si="35"/>
        <v>0</v>
      </c>
      <c r="R140" s="247">
        <f t="shared" si="35"/>
        <v>0</v>
      </c>
      <c r="S140" s="247">
        <f t="shared" si="35"/>
        <v>0</v>
      </c>
    </row>
    <row r="141" spans="2:19" x14ac:dyDescent="0.2">
      <c r="B141" s="248" t="s">
        <v>19</v>
      </c>
      <c r="C141" s="68" t="s">
        <v>58</v>
      </c>
      <c r="D141" s="227" t="s">
        <v>58</v>
      </c>
      <c r="E141" s="227" t="s">
        <v>58</v>
      </c>
      <c r="F141" s="227" t="s">
        <v>58</v>
      </c>
      <c r="G141" s="241" t="s">
        <v>58</v>
      </c>
      <c r="H141" s="227" t="s">
        <v>58</v>
      </c>
      <c r="I141" s="227" t="s">
        <v>58</v>
      </c>
      <c r="J141" s="227" t="s">
        <v>58</v>
      </c>
      <c r="K141" s="68" t="s">
        <v>58</v>
      </c>
      <c r="L141" s="227" t="s">
        <v>58</v>
      </c>
      <c r="M141" s="227" t="s">
        <v>58</v>
      </c>
      <c r="N141" s="227" t="s">
        <v>58</v>
      </c>
      <c r="O141" s="68" t="s">
        <v>58</v>
      </c>
      <c r="P141" s="227" t="s">
        <v>58</v>
      </c>
      <c r="Q141" s="227" t="s">
        <v>58</v>
      </c>
      <c r="R141" s="227" t="s">
        <v>58</v>
      </c>
      <c r="S141" s="227" t="s">
        <v>58</v>
      </c>
    </row>
    <row r="142" spans="2:19" ht="12.75" customHeight="1" x14ac:dyDescent="0.2">
      <c r="B142" s="418" t="s">
        <v>89</v>
      </c>
      <c r="C142" s="321" t="s">
        <v>275</v>
      </c>
      <c r="D142" s="417" t="s">
        <v>69</v>
      </c>
      <c r="E142" s="249" t="s">
        <v>58</v>
      </c>
      <c r="F142" s="249" t="s">
        <v>58</v>
      </c>
      <c r="G142" s="241">
        <f t="shared" ref="G142:G173" si="36">H142+I142+J142+K142+L142+M142+N142+O142+P142+Q142+R142+S142</f>
        <v>0</v>
      </c>
      <c r="H142" s="241">
        <f t="shared" ref="H142:S142" si="37">H143+H144+H145+H146+H147</f>
        <v>0</v>
      </c>
      <c r="I142" s="241">
        <f t="shared" si="37"/>
        <v>0</v>
      </c>
      <c r="J142" s="241">
        <f t="shared" si="37"/>
        <v>0</v>
      </c>
      <c r="K142" s="241">
        <f t="shared" si="37"/>
        <v>0</v>
      </c>
      <c r="L142" s="241">
        <f t="shared" si="37"/>
        <v>0</v>
      </c>
      <c r="M142" s="241">
        <f t="shared" si="37"/>
        <v>0</v>
      </c>
      <c r="N142" s="241">
        <f t="shared" si="37"/>
        <v>0</v>
      </c>
      <c r="O142" s="241">
        <f t="shared" si="37"/>
        <v>0</v>
      </c>
      <c r="P142" s="241">
        <f t="shared" si="37"/>
        <v>0</v>
      </c>
      <c r="Q142" s="241">
        <f t="shared" si="37"/>
        <v>0</v>
      </c>
      <c r="R142" s="241">
        <f t="shared" si="37"/>
        <v>0</v>
      </c>
      <c r="S142" s="241">
        <f t="shared" si="37"/>
        <v>0</v>
      </c>
    </row>
    <row r="143" spans="2:19" x14ac:dyDescent="0.2">
      <c r="B143" s="418"/>
      <c r="C143" s="321"/>
      <c r="D143" s="417"/>
      <c r="E143" s="250" t="s">
        <v>60</v>
      </c>
      <c r="F143" s="250" t="s">
        <v>61</v>
      </c>
      <c r="G143" s="241">
        <f t="shared" si="36"/>
        <v>0</v>
      </c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</row>
    <row r="144" spans="2:19" x14ac:dyDescent="0.2">
      <c r="B144" s="418"/>
      <c r="C144" s="321"/>
      <c r="D144" s="417"/>
      <c r="E144" s="250" t="s">
        <v>62</v>
      </c>
      <c r="F144" s="250" t="s">
        <v>62</v>
      </c>
      <c r="G144" s="241">
        <f t="shared" si="36"/>
        <v>0</v>
      </c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</row>
    <row r="145" spans="2:19" x14ac:dyDescent="0.2">
      <c r="B145" s="418"/>
      <c r="C145" s="321"/>
      <c r="D145" s="417"/>
      <c r="E145" s="250" t="s">
        <v>63</v>
      </c>
      <c r="F145" s="250" t="s">
        <v>61</v>
      </c>
      <c r="G145" s="241">
        <f t="shared" si="36"/>
        <v>0</v>
      </c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</row>
    <row r="146" spans="2:19" x14ac:dyDescent="0.2">
      <c r="B146" s="418"/>
      <c r="C146" s="321"/>
      <c r="D146" s="417"/>
      <c r="E146" s="250" t="s">
        <v>64</v>
      </c>
      <c r="F146" s="250" t="s">
        <v>65</v>
      </c>
      <c r="G146" s="241">
        <f t="shared" si="36"/>
        <v>0</v>
      </c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</row>
    <row r="147" spans="2:19" x14ac:dyDescent="0.2">
      <c r="B147" s="418"/>
      <c r="C147" s="321"/>
      <c r="D147" s="417"/>
      <c r="E147" s="227" t="s">
        <v>64</v>
      </c>
      <c r="F147" s="227" t="s">
        <v>66</v>
      </c>
      <c r="G147" s="241">
        <f t="shared" si="36"/>
        <v>0</v>
      </c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</row>
    <row r="148" spans="2:19" ht="12.75" customHeight="1" x14ac:dyDescent="0.2">
      <c r="B148" s="418" t="s">
        <v>89</v>
      </c>
      <c r="C148" s="321"/>
      <c r="D148" s="417" t="s">
        <v>211</v>
      </c>
      <c r="E148" s="249" t="s">
        <v>58</v>
      </c>
      <c r="F148" s="249" t="s">
        <v>58</v>
      </c>
      <c r="G148" s="241">
        <f t="shared" si="36"/>
        <v>0</v>
      </c>
      <c r="H148" s="241">
        <f t="shared" ref="H148:S148" si="38">H149+H150+H151+H152+H153</f>
        <v>0</v>
      </c>
      <c r="I148" s="241">
        <f t="shared" si="38"/>
        <v>0</v>
      </c>
      <c r="J148" s="241">
        <f t="shared" si="38"/>
        <v>0</v>
      </c>
      <c r="K148" s="241">
        <f t="shared" si="38"/>
        <v>0</v>
      </c>
      <c r="L148" s="241">
        <f t="shared" si="38"/>
        <v>0</v>
      </c>
      <c r="M148" s="241">
        <f t="shared" si="38"/>
        <v>0</v>
      </c>
      <c r="N148" s="241">
        <f t="shared" si="38"/>
        <v>0</v>
      </c>
      <c r="O148" s="241">
        <f t="shared" si="38"/>
        <v>0</v>
      </c>
      <c r="P148" s="241">
        <f t="shared" si="38"/>
        <v>0</v>
      </c>
      <c r="Q148" s="241">
        <f t="shared" si="38"/>
        <v>0</v>
      </c>
      <c r="R148" s="241">
        <f t="shared" si="38"/>
        <v>0</v>
      </c>
      <c r="S148" s="241">
        <f t="shared" si="38"/>
        <v>0</v>
      </c>
    </row>
    <row r="149" spans="2:19" x14ac:dyDescent="0.2">
      <c r="B149" s="418"/>
      <c r="C149" s="321"/>
      <c r="D149" s="417"/>
      <c r="E149" s="250" t="s">
        <v>60</v>
      </c>
      <c r="F149" s="250" t="s">
        <v>61</v>
      </c>
      <c r="G149" s="241">
        <f t="shared" si="36"/>
        <v>0</v>
      </c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</row>
    <row r="150" spans="2:19" x14ac:dyDescent="0.2">
      <c r="B150" s="418"/>
      <c r="C150" s="321"/>
      <c r="D150" s="417"/>
      <c r="E150" s="250" t="s">
        <v>62</v>
      </c>
      <c r="F150" s="250" t="s">
        <v>62</v>
      </c>
      <c r="G150" s="241">
        <f t="shared" si="36"/>
        <v>0</v>
      </c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</row>
    <row r="151" spans="2:19" x14ac:dyDescent="0.2">
      <c r="B151" s="418"/>
      <c r="C151" s="321"/>
      <c r="D151" s="417"/>
      <c r="E151" s="250" t="s">
        <v>63</v>
      </c>
      <c r="F151" s="250" t="s">
        <v>61</v>
      </c>
      <c r="G151" s="241">
        <f t="shared" si="36"/>
        <v>0</v>
      </c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</row>
    <row r="152" spans="2:19" x14ac:dyDescent="0.2">
      <c r="B152" s="418"/>
      <c r="C152" s="321"/>
      <c r="D152" s="417"/>
      <c r="E152" s="250" t="s">
        <v>64</v>
      </c>
      <c r="F152" s="250" t="s">
        <v>65</v>
      </c>
      <c r="G152" s="241">
        <f t="shared" si="36"/>
        <v>0</v>
      </c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</row>
    <row r="153" spans="2:19" x14ac:dyDescent="0.2">
      <c r="B153" s="418"/>
      <c r="C153" s="321"/>
      <c r="D153" s="417"/>
      <c r="E153" s="227" t="s">
        <v>64</v>
      </c>
      <c r="F153" s="227" t="s">
        <v>66</v>
      </c>
      <c r="G153" s="241">
        <f t="shared" si="36"/>
        <v>0</v>
      </c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</row>
    <row r="154" spans="2:19" ht="12.75" customHeight="1" x14ac:dyDescent="0.2">
      <c r="B154" s="418"/>
      <c r="C154" s="321"/>
      <c r="D154" s="417" t="s">
        <v>231</v>
      </c>
      <c r="E154" s="249" t="s">
        <v>58</v>
      </c>
      <c r="F154" s="249" t="s">
        <v>58</v>
      </c>
      <c r="G154" s="241">
        <f t="shared" si="36"/>
        <v>0</v>
      </c>
      <c r="H154" s="241">
        <f t="shared" ref="H154:S154" si="39">H155+H156+H157+H158+H159</f>
        <v>0</v>
      </c>
      <c r="I154" s="241">
        <f t="shared" si="39"/>
        <v>0</v>
      </c>
      <c r="J154" s="241">
        <f t="shared" si="39"/>
        <v>0</v>
      </c>
      <c r="K154" s="241">
        <f t="shared" si="39"/>
        <v>0</v>
      </c>
      <c r="L154" s="241">
        <f t="shared" si="39"/>
        <v>0</v>
      </c>
      <c r="M154" s="241">
        <f t="shared" si="39"/>
        <v>0</v>
      </c>
      <c r="N154" s="241">
        <f t="shared" si="39"/>
        <v>0</v>
      </c>
      <c r="O154" s="241">
        <f t="shared" si="39"/>
        <v>0</v>
      </c>
      <c r="P154" s="241">
        <f t="shared" si="39"/>
        <v>0</v>
      </c>
      <c r="Q154" s="241">
        <f t="shared" si="39"/>
        <v>0</v>
      </c>
      <c r="R154" s="241">
        <f t="shared" si="39"/>
        <v>0</v>
      </c>
      <c r="S154" s="241">
        <f t="shared" si="39"/>
        <v>0</v>
      </c>
    </row>
    <row r="155" spans="2:19" x14ac:dyDescent="0.2">
      <c r="B155" s="418"/>
      <c r="C155" s="321"/>
      <c r="D155" s="417"/>
      <c r="E155" s="250" t="s">
        <v>60</v>
      </c>
      <c r="F155" s="250" t="s">
        <v>61</v>
      </c>
      <c r="G155" s="241">
        <f t="shared" si="36"/>
        <v>0</v>
      </c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</row>
    <row r="156" spans="2:19" x14ac:dyDescent="0.2">
      <c r="B156" s="418"/>
      <c r="C156" s="321"/>
      <c r="D156" s="417"/>
      <c r="E156" s="250" t="s">
        <v>62</v>
      </c>
      <c r="F156" s="250" t="s">
        <v>62</v>
      </c>
      <c r="G156" s="241">
        <f t="shared" si="36"/>
        <v>0</v>
      </c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</row>
    <row r="157" spans="2:19" x14ac:dyDescent="0.2">
      <c r="B157" s="418"/>
      <c r="C157" s="321"/>
      <c r="D157" s="417"/>
      <c r="E157" s="250" t="s">
        <v>63</v>
      </c>
      <c r="F157" s="250" t="s">
        <v>61</v>
      </c>
      <c r="G157" s="241">
        <f t="shared" si="36"/>
        <v>0</v>
      </c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</row>
    <row r="158" spans="2:19" x14ac:dyDescent="0.2">
      <c r="B158" s="418"/>
      <c r="C158" s="321"/>
      <c r="D158" s="417"/>
      <c r="E158" s="250" t="s">
        <v>64</v>
      </c>
      <c r="F158" s="250" t="s">
        <v>65</v>
      </c>
      <c r="G158" s="241">
        <f t="shared" si="36"/>
        <v>0</v>
      </c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</row>
    <row r="159" spans="2:19" x14ac:dyDescent="0.2">
      <c r="B159" s="418"/>
      <c r="C159" s="321"/>
      <c r="D159" s="417"/>
      <c r="E159" s="227" t="s">
        <v>64</v>
      </c>
      <c r="F159" s="227" t="s">
        <v>66</v>
      </c>
      <c r="G159" s="241">
        <f t="shared" si="36"/>
        <v>0</v>
      </c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</row>
    <row r="160" spans="2:19" ht="12.75" customHeight="1" x14ac:dyDescent="0.2">
      <c r="B160" s="418" t="s">
        <v>89</v>
      </c>
      <c r="C160" s="321"/>
      <c r="D160" s="417" t="s">
        <v>214</v>
      </c>
      <c r="E160" s="249" t="s">
        <v>58</v>
      </c>
      <c r="F160" s="249" t="s">
        <v>58</v>
      </c>
      <c r="G160" s="241">
        <f t="shared" si="36"/>
        <v>0</v>
      </c>
      <c r="H160" s="241">
        <f t="shared" ref="H160:S160" si="40">H161+H162+H163+H164+H165</f>
        <v>0</v>
      </c>
      <c r="I160" s="241">
        <f t="shared" si="40"/>
        <v>0</v>
      </c>
      <c r="J160" s="241">
        <f t="shared" si="40"/>
        <v>0</v>
      </c>
      <c r="K160" s="241">
        <f t="shared" si="40"/>
        <v>0</v>
      </c>
      <c r="L160" s="241">
        <f t="shared" si="40"/>
        <v>0</v>
      </c>
      <c r="M160" s="241">
        <f t="shared" si="40"/>
        <v>0</v>
      </c>
      <c r="N160" s="241">
        <f t="shared" si="40"/>
        <v>0</v>
      </c>
      <c r="O160" s="241">
        <f t="shared" si="40"/>
        <v>0</v>
      </c>
      <c r="P160" s="241">
        <f t="shared" si="40"/>
        <v>0</v>
      </c>
      <c r="Q160" s="241">
        <f t="shared" si="40"/>
        <v>0</v>
      </c>
      <c r="R160" s="241">
        <f t="shared" si="40"/>
        <v>0</v>
      </c>
      <c r="S160" s="241">
        <f t="shared" si="40"/>
        <v>0</v>
      </c>
    </row>
    <row r="161" spans="2:19" x14ac:dyDescent="0.2">
      <c r="B161" s="418"/>
      <c r="C161" s="321"/>
      <c r="D161" s="417"/>
      <c r="E161" s="250" t="s">
        <v>60</v>
      </c>
      <c r="F161" s="250" t="s">
        <v>61</v>
      </c>
      <c r="G161" s="241">
        <f t="shared" si="36"/>
        <v>0</v>
      </c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</row>
    <row r="162" spans="2:19" x14ac:dyDescent="0.2">
      <c r="B162" s="418"/>
      <c r="C162" s="321"/>
      <c r="D162" s="417"/>
      <c r="E162" s="250" t="s">
        <v>62</v>
      </c>
      <c r="F162" s="250" t="s">
        <v>62</v>
      </c>
      <c r="G162" s="241">
        <f t="shared" si="36"/>
        <v>0</v>
      </c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</row>
    <row r="163" spans="2:19" x14ac:dyDescent="0.2">
      <c r="B163" s="418"/>
      <c r="C163" s="321"/>
      <c r="D163" s="417"/>
      <c r="E163" s="250" t="s">
        <v>63</v>
      </c>
      <c r="F163" s="250" t="s">
        <v>61</v>
      </c>
      <c r="G163" s="241">
        <f t="shared" si="36"/>
        <v>0</v>
      </c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</row>
    <row r="164" spans="2:19" x14ac:dyDescent="0.2">
      <c r="B164" s="418"/>
      <c r="C164" s="321"/>
      <c r="D164" s="417"/>
      <c r="E164" s="250" t="s">
        <v>64</v>
      </c>
      <c r="F164" s="250" t="s">
        <v>65</v>
      </c>
      <c r="G164" s="241">
        <f t="shared" si="36"/>
        <v>0</v>
      </c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</row>
    <row r="165" spans="2:19" x14ac:dyDescent="0.2">
      <c r="B165" s="418"/>
      <c r="C165" s="321"/>
      <c r="D165" s="417"/>
      <c r="E165" s="227" t="s">
        <v>64</v>
      </c>
      <c r="F165" s="227" t="s">
        <v>66</v>
      </c>
      <c r="G165" s="241">
        <f t="shared" si="36"/>
        <v>0</v>
      </c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</row>
    <row r="166" spans="2:19" ht="12.75" customHeight="1" x14ac:dyDescent="0.2">
      <c r="B166" s="418" t="s">
        <v>89</v>
      </c>
      <c r="C166" s="321"/>
      <c r="D166" s="417" t="s">
        <v>232</v>
      </c>
      <c r="E166" s="249" t="s">
        <v>58</v>
      </c>
      <c r="F166" s="249" t="s">
        <v>58</v>
      </c>
      <c r="G166" s="241">
        <f t="shared" si="36"/>
        <v>0</v>
      </c>
      <c r="H166" s="241">
        <f t="shared" ref="H166:S166" si="41">H167+H168+H169+H170+H171</f>
        <v>0</v>
      </c>
      <c r="I166" s="241">
        <f t="shared" si="41"/>
        <v>0</v>
      </c>
      <c r="J166" s="241">
        <f t="shared" si="41"/>
        <v>0</v>
      </c>
      <c r="K166" s="241">
        <f t="shared" si="41"/>
        <v>0</v>
      </c>
      <c r="L166" s="241">
        <f t="shared" si="41"/>
        <v>0</v>
      </c>
      <c r="M166" s="241">
        <f t="shared" si="41"/>
        <v>0</v>
      </c>
      <c r="N166" s="241">
        <f t="shared" si="41"/>
        <v>0</v>
      </c>
      <c r="O166" s="241">
        <f t="shared" si="41"/>
        <v>0</v>
      </c>
      <c r="P166" s="241">
        <f t="shared" si="41"/>
        <v>0</v>
      </c>
      <c r="Q166" s="241">
        <f t="shared" si="41"/>
        <v>0</v>
      </c>
      <c r="R166" s="241">
        <f t="shared" si="41"/>
        <v>0</v>
      </c>
      <c r="S166" s="241">
        <f t="shared" si="41"/>
        <v>0</v>
      </c>
    </row>
    <row r="167" spans="2:19" x14ac:dyDescent="0.2">
      <c r="B167" s="418"/>
      <c r="C167" s="321"/>
      <c r="D167" s="417"/>
      <c r="E167" s="250" t="s">
        <v>60</v>
      </c>
      <c r="F167" s="250" t="s">
        <v>61</v>
      </c>
      <c r="G167" s="241">
        <f t="shared" si="36"/>
        <v>0</v>
      </c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</row>
    <row r="168" spans="2:19" x14ac:dyDescent="0.2">
      <c r="B168" s="418"/>
      <c r="C168" s="321"/>
      <c r="D168" s="417"/>
      <c r="E168" s="250" t="s">
        <v>62</v>
      </c>
      <c r="F168" s="250" t="s">
        <v>62</v>
      </c>
      <c r="G168" s="241">
        <f t="shared" si="36"/>
        <v>0</v>
      </c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</row>
    <row r="169" spans="2:19" x14ac:dyDescent="0.2">
      <c r="B169" s="418"/>
      <c r="C169" s="321"/>
      <c r="D169" s="417"/>
      <c r="E169" s="250" t="s">
        <v>63</v>
      </c>
      <c r="F169" s="250" t="s">
        <v>61</v>
      </c>
      <c r="G169" s="241">
        <f t="shared" si="36"/>
        <v>0</v>
      </c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</row>
    <row r="170" spans="2:19" x14ac:dyDescent="0.2">
      <c r="B170" s="418"/>
      <c r="C170" s="321"/>
      <c r="D170" s="417"/>
      <c r="E170" s="250" t="s">
        <v>64</v>
      </c>
      <c r="F170" s="250" t="s">
        <v>65</v>
      </c>
      <c r="G170" s="241">
        <f t="shared" si="36"/>
        <v>0</v>
      </c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</row>
    <row r="171" spans="2:19" x14ac:dyDescent="0.2">
      <c r="B171" s="418"/>
      <c r="C171" s="321"/>
      <c r="D171" s="417"/>
      <c r="E171" s="227" t="s">
        <v>64</v>
      </c>
      <c r="F171" s="227" t="s">
        <v>66</v>
      </c>
      <c r="G171" s="241">
        <f t="shared" si="36"/>
        <v>0</v>
      </c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</row>
    <row r="172" spans="2:19" ht="12.75" customHeight="1" x14ac:dyDescent="0.2">
      <c r="B172" s="418" t="s">
        <v>89</v>
      </c>
      <c r="C172" s="321"/>
      <c r="D172" s="417" t="s">
        <v>233</v>
      </c>
      <c r="E172" s="249" t="s">
        <v>58</v>
      </c>
      <c r="F172" s="249" t="s">
        <v>58</v>
      </c>
      <c r="G172" s="241">
        <f t="shared" si="36"/>
        <v>0</v>
      </c>
      <c r="H172" s="241">
        <f t="shared" ref="H172:S172" si="42">H173+H174+H175+H176+H177</f>
        <v>0</v>
      </c>
      <c r="I172" s="241">
        <f t="shared" si="42"/>
        <v>0</v>
      </c>
      <c r="J172" s="241">
        <f t="shared" si="42"/>
        <v>0</v>
      </c>
      <c r="K172" s="241">
        <f t="shared" si="42"/>
        <v>0</v>
      </c>
      <c r="L172" s="241">
        <f t="shared" si="42"/>
        <v>0</v>
      </c>
      <c r="M172" s="241">
        <f t="shared" si="42"/>
        <v>0</v>
      </c>
      <c r="N172" s="241">
        <f t="shared" si="42"/>
        <v>0</v>
      </c>
      <c r="O172" s="241">
        <f t="shared" si="42"/>
        <v>0</v>
      </c>
      <c r="P172" s="241">
        <f t="shared" si="42"/>
        <v>0</v>
      </c>
      <c r="Q172" s="241">
        <f t="shared" si="42"/>
        <v>0</v>
      </c>
      <c r="R172" s="241">
        <f t="shared" si="42"/>
        <v>0</v>
      </c>
      <c r="S172" s="241">
        <f t="shared" si="42"/>
        <v>0</v>
      </c>
    </row>
    <row r="173" spans="2:19" x14ac:dyDescent="0.2">
      <c r="B173" s="418"/>
      <c r="C173" s="321"/>
      <c r="D173" s="417"/>
      <c r="E173" s="250" t="s">
        <v>60</v>
      </c>
      <c r="F173" s="250" t="s">
        <v>61</v>
      </c>
      <c r="G173" s="241">
        <f t="shared" si="36"/>
        <v>0</v>
      </c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</row>
    <row r="174" spans="2:19" x14ac:dyDescent="0.2">
      <c r="B174" s="418"/>
      <c r="C174" s="321"/>
      <c r="D174" s="417"/>
      <c r="E174" s="250" t="s">
        <v>62</v>
      </c>
      <c r="F174" s="250" t="s">
        <v>62</v>
      </c>
      <c r="G174" s="241">
        <f t="shared" ref="G174:G190" si="43">H174+I174+J174+K174+L174+M174+N174+O174+P174+Q174+R174+S174</f>
        <v>0</v>
      </c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</row>
    <row r="175" spans="2:19" x14ac:dyDescent="0.2">
      <c r="B175" s="418"/>
      <c r="C175" s="321"/>
      <c r="D175" s="417"/>
      <c r="E175" s="250" t="s">
        <v>63</v>
      </c>
      <c r="F175" s="250" t="s">
        <v>61</v>
      </c>
      <c r="G175" s="241">
        <f t="shared" si="43"/>
        <v>0</v>
      </c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</row>
    <row r="176" spans="2:19" x14ac:dyDescent="0.2">
      <c r="B176" s="418"/>
      <c r="C176" s="321"/>
      <c r="D176" s="417"/>
      <c r="E176" s="250" t="s">
        <v>64</v>
      </c>
      <c r="F176" s="250" t="s">
        <v>65</v>
      </c>
      <c r="G176" s="241">
        <f t="shared" si="43"/>
        <v>0</v>
      </c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</row>
    <row r="177" spans="2:19" x14ac:dyDescent="0.2">
      <c r="B177" s="418"/>
      <c r="C177" s="321"/>
      <c r="D177" s="417"/>
      <c r="E177" s="227" t="s">
        <v>64</v>
      </c>
      <c r="F177" s="227" t="s">
        <v>66</v>
      </c>
      <c r="G177" s="241">
        <f t="shared" si="43"/>
        <v>0</v>
      </c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</row>
    <row r="178" spans="2:19" ht="12.75" customHeight="1" x14ac:dyDescent="0.2">
      <c r="B178" s="418" t="s">
        <v>89</v>
      </c>
      <c r="C178" s="321"/>
      <c r="D178" s="417" t="s">
        <v>234</v>
      </c>
      <c r="E178" s="249" t="s">
        <v>58</v>
      </c>
      <c r="F178" s="249" t="s">
        <v>58</v>
      </c>
      <c r="G178" s="241">
        <f t="shared" si="43"/>
        <v>0</v>
      </c>
      <c r="H178" s="241">
        <f t="shared" ref="H178:S178" si="44">H179+H180+H181+H182+H183</f>
        <v>0</v>
      </c>
      <c r="I178" s="241">
        <f t="shared" si="44"/>
        <v>0</v>
      </c>
      <c r="J178" s="241">
        <f t="shared" si="44"/>
        <v>0</v>
      </c>
      <c r="K178" s="241">
        <f t="shared" si="44"/>
        <v>0</v>
      </c>
      <c r="L178" s="241">
        <f t="shared" si="44"/>
        <v>0</v>
      </c>
      <c r="M178" s="241">
        <f t="shared" si="44"/>
        <v>0</v>
      </c>
      <c r="N178" s="241">
        <f t="shared" si="44"/>
        <v>0</v>
      </c>
      <c r="O178" s="241">
        <f t="shared" si="44"/>
        <v>0</v>
      </c>
      <c r="P178" s="241">
        <f t="shared" si="44"/>
        <v>0</v>
      </c>
      <c r="Q178" s="241">
        <f t="shared" si="44"/>
        <v>0</v>
      </c>
      <c r="R178" s="241">
        <f t="shared" si="44"/>
        <v>0</v>
      </c>
      <c r="S178" s="241">
        <f t="shared" si="44"/>
        <v>0</v>
      </c>
    </row>
    <row r="179" spans="2:19" x14ac:dyDescent="0.2">
      <c r="B179" s="418"/>
      <c r="C179" s="321"/>
      <c r="D179" s="417"/>
      <c r="E179" s="250" t="s">
        <v>60</v>
      </c>
      <c r="F179" s="250" t="s">
        <v>61</v>
      </c>
      <c r="G179" s="241">
        <f t="shared" si="43"/>
        <v>0</v>
      </c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</row>
    <row r="180" spans="2:19" x14ac:dyDescent="0.2">
      <c r="B180" s="418"/>
      <c r="C180" s="321"/>
      <c r="D180" s="417"/>
      <c r="E180" s="250" t="s">
        <v>62</v>
      </c>
      <c r="F180" s="250" t="s">
        <v>62</v>
      </c>
      <c r="G180" s="241">
        <f t="shared" si="43"/>
        <v>0</v>
      </c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</row>
    <row r="181" spans="2:19" x14ac:dyDescent="0.2">
      <c r="B181" s="418"/>
      <c r="C181" s="321"/>
      <c r="D181" s="417"/>
      <c r="E181" s="250" t="s">
        <v>63</v>
      </c>
      <c r="F181" s="250" t="s">
        <v>61</v>
      </c>
      <c r="G181" s="241">
        <f t="shared" si="43"/>
        <v>0</v>
      </c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</row>
    <row r="182" spans="2:19" x14ac:dyDescent="0.2">
      <c r="B182" s="418"/>
      <c r="C182" s="321"/>
      <c r="D182" s="417"/>
      <c r="E182" s="250" t="s">
        <v>64</v>
      </c>
      <c r="F182" s="250" t="s">
        <v>65</v>
      </c>
      <c r="G182" s="241">
        <f t="shared" si="43"/>
        <v>0</v>
      </c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</row>
    <row r="183" spans="2:19" x14ac:dyDescent="0.2">
      <c r="B183" s="418" t="s">
        <v>89</v>
      </c>
      <c r="C183" s="321"/>
      <c r="D183" s="417" t="s">
        <v>69</v>
      </c>
      <c r="E183" s="227" t="s">
        <v>64</v>
      </c>
      <c r="F183" s="227" t="s">
        <v>66</v>
      </c>
      <c r="G183" s="241">
        <f t="shared" si="43"/>
        <v>0</v>
      </c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</row>
    <row r="184" spans="2:19" ht="12.75" customHeight="1" x14ac:dyDescent="0.2">
      <c r="B184" s="418" t="s">
        <v>89</v>
      </c>
      <c r="C184" s="321"/>
      <c r="D184" s="417" t="s">
        <v>235</v>
      </c>
      <c r="E184" s="249" t="s">
        <v>58</v>
      </c>
      <c r="F184" s="249" t="s">
        <v>58</v>
      </c>
      <c r="G184" s="241">
        <f t="shared" si="43"/>
        <v>0</v>
      </c>
      <c r="H184" s="241">
        <f t="shared" ref="H184:S184" si="45">H185+H186+H187+H188+H189</f>
        <v>0</v>
      </c>
      <c r="I184" s="241">
        <f t="shared" si="45"/>
        <v>0</v>
      </c>
      <c r="J184" s="241">
        <f t="shared" si="45"/>
        <v>0</v>
      </c>
      <c r="K184" s="241">
        <f t="shared" si="45"/>
        <v>0</v>
      </c>
      <c r="L184" s="241">
        <f t="shared" si="45"/>
        <v>0</v>
      </c>
      <c r="M184" s="241">
        <f t="shared" si="45"/>
        <v>0</v>
      </c>
      <c r="N184" s="241">
        <f t="shared" si="45"/>
        <v>0</v>
      </c>
      <c r="O184" s="241">
        <f t="shared" si="45"/>
        <v>0</v>
      </c>
      <c r="P184" s="241">
        <f t="shared" si="45"/>
        <v>0</v>
      </c>
      <c r="Q184" s="241">
        <f t="shared" si="45"/>
        <v>0</v>
      </c>
      <c r="R184" s="241">
        <f t="shared" si="45"/>
        <v>0</v>
      </c>
      <c r="S184" s="241">
        <f t="shared" si="45"/>
        <v>0</v>
      </c>
    </row>
    <row r="185" spans="2:19" x14ac:dyDescent="0.2">
      <c r="B185" s="418" t="s">
        <v>89</v>
      </c>
      <c r="C185" s="321"/>
      <c r="D185" s="417"/>
      <c r="E185" s="250" t="s">
        <v>60</v>
      </c>
      <c r="F185" s="250" t="s">
        <v>61</v>
      </c>
      <c r="G185" s="241">
        <f t="shared" si="43"/>
        <v>0</v>
      </c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</row>
    <row r="186" spans="2:19" x14ac:dyDescent="0.2">
      <c r="B186" s="418" t="s">
        <v>89</v>
      </c>
      <c r="C186" s="321"/>
      <c r="D186" s="417"/>
      <c r="E186" s="250" t="s">
        <v>62</v>
      </c>
      <c r="F186" s="250" t="s">
        <v>62</v>
      </c>
      <c r="G186" s="241">
        <f t="shared" si="43"/>
        <v>0</v>
      </c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</row>
    <row r="187" spans="2:19" x14ac:dyDescent="0.2">
      <c r="B187" s="418" t="s">
        <v>89</v>
      </c>
      <c r="C187" s="321"/>
      <c r="D187" s="417"/>
      <c r="E187" s="250" t="s">
        <v>63</v>
      </c>
      <c r="F187" s="250" t="s">
        <v>61</v>
      </c>
      <c r="G187" s="241">
        <f t="shared" si="43"/>
        <v>0</v>
      </c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</row>
    <row r="188" spans="2:19" x14ac:dyDescent="0.2">
      <c r="B188" s="418" t="s">
        <v>89</v>
      </c>
      <c r="C188" s="321"/>
      <c r="D188" s="417"/>
      <c r="E188" s="250" t="s">
        <v>64</v>
      </c>
      <c r="F188" s="250" t="s">
        <v>65</v>
      </c>
      <c r="G188" s="241">
        <f t="shared" si="43"/>
        <v>0</v>
      </c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</row>
    <row r="189" spans="2:19" x14ac:dyDescent="0.2">
      <c r="B189" s="418" t="s">
        <v>89</v>
      </c>
      <c r="C189" s="321"/>
      <c r="D189" s="417"/>
      <c r="E189" s="227" t="s">
        <v>64</v>
      </c>
      <c r="F189" s="227" t="s">
        <v>66</v>
      </c>
      <c r="G189" s="241">
        <f t="shared" si="43"/>
        <v>0</v>
      </c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</row>
    <row r="190" spans="2:19" ht="38.25" x14ac:dyDescent="0.2">
      <c r="B190" s="246" t="s">
        <v>90</v>
      </c>
      <c r="C190" s="223" t="s">
        <v>276</v>
      </c>
      <c r="D190" s="224" t="s">
        <v>58</v>
      </c>
      <c r="E190" s="224" t="s">
        <v>58</v>
      </c>
      <c r="F190" s="224" t="s">
        <v>58</v>
      </c>
      <c r="G190" s="241">
        <f t="shared" si="43"/>
        <v>0</v>
      </c>
      <c r="H190" s="247">
        <f t="shared" ref="H190:S190" si="46">H192+H198+H204+H210</f>
        <v>0</v>
      </c>
      <c r="I190" s="247">
        <f t="shared" si="46"/>
        <v>0</v>
      </c>
      <c r="J190" s="247">
        <f t="shared" si="46"/>
        <v>0</v>
      </c>
      <c r="K190" s="247">
        <f t="shared" si="46"/>
        <v>0</v>
      </c>
      <c r="L190" s="247">
        <f t="shared" si="46"/>
        <v>0</v>
      </c>
      <c r="M190" s="247">
        <f t="shared" si="46"/>
        <v>0</v>
      </c>
      <c r="N190" s="247">
        <f t="shared" si="46"/>
        <v>0</v>
      </c>
      <c r="O190" s="247">
        <f t="shared" si="46"/>
        <v>0</v>
      </c>
      <c r="P190" s="247">
        <f t="shared" si="46"/>
        <v>0</v>
      </c>
      <c r="Q190" s="247">
        <f t="shared" si="46"/>
        <v>0</v>
      </c>
      <c r="R190" s="247">
        <f t="shared" si="46"/>
        <v>0</v>
      </c>
      <c r="S190" s="247">
        <f t="shared" si="46"/>
        <v>0</v>
      </c>
    </row>
    <row r="191" spans="2:19" x14ac:dyDescent="0.2">
      <c r="B191" s="248" t="s">
        <v>74</v>
      </c>
      <c r="C191" s="68" t="s">
        <v>58</v>
      </c>
      <c r="D191" s="227" t="s">
        <v>58</v>
      </c>
      <c r="E191" s="227" t="s">
        <v>58</v>
      </c>
      <c r="F191" s="227" t="s">
        <v>58</v>
      </c>
      <c r="G191" s="241" t="s">
        <v>58</v>
      </c>
      <c r="H191" s="227" t="s">
        <v>58</v>
      </c>
      <c r="I191" s="227" t="s">
        <v>58</v>
      </c>
      <c r="J191" s="227" t="s">
        <v>58</v>
      </c>
      <c r="K191" s="68" t="s">
        <v>58</v>
      </c>
      <c r="L191" s="227" t="s">
        <v>58</v>
      </c>
      <c r="M191" s="227" t="s">
        <v>58</v>
      </c>
      <c r="N191" s="227" t="s">
        <v>58</v>
      </c>
      <c r="O191" s="68" t="s">
        <v>58</v>
      </c>
      <c r="P191" s="227" t="s">
        <v>58</v>
      </c>
      <c r="Q191" s="227" t="s">
        <v>58</v>
      </c>
      <c r="R191" s="227" t="s">
        <v>58</v>
      </c>
      <c r="S191" s="227" t="s">
        <v>58</v>
      </c>
    </row>
    <row r="192" spans="2:19" ht="12.75" customHeight="1" x14ac:dyDescent="0.2">
      <c r="B192" s="438" t="s">
        <v>91</v>
      </c>
      <c r="C192" s="321" t="s">
        <v>236</v>
      </c>
      <c r="D192" s="417" t="s">
        <v>211</v>
      </c>
      <c r="E192" s="249" t="s">
        <v>58</v>
      </c>
      <c r="F192" s="249" t="s">
        <v>58</v>
      </c>
      <c r="G192" s="241">
        <f t="shared" ref="G192:G215" si="47">H192+I192+J192+K192+L192+M192+N192+O192+P192+Q192+R192+S192</f>
        <v>0</v>
      </c>
      <c r="H192" s="241">
        <f t="shared" ref="H192:S192" si="48">H193+H194+H195+H196+H197</f>
        <v>0</v>
      </c>
      <c r="I192" s="241">
        <f t="shared" si="48"/>
        <v>0</v>
      </c>
      <c r="J192" s="241">
        <f t="shared" si="48"/>
        <v>0</v>
      </c>
      <c r="K192" s="241">
        <f t="shared" si="48"/>
        <v>0</v>
      </c>
      <c r="L192" s="241">
        <f t="shared" si="48"/>
        <v>0</v>
      </c>
      <c r="M192" s="241">
        <f t="shared" si="48"/>
        <v>0</v>
      </c>
      <c r="N192" s="241">
        <f t="shared" si="48"/>
        <v>0</v>
      </c>
      <c r="O192" s="241">
        <f t="shared" si="48"/>
        <v>0</v>
      </c>
      <c r="P192" s="241">
        <f t="shared" si="48"/>
        <v>0</v>
      </c>
      <c r="Q192" s="241">
        <f t="shared" si="48"/>
        <v>0</v>
      </c>
      <c r="R192" s="241">
        <f t="shared" si="48"/>
        <v>0</v>
      </c>
      <c r="S192" s="241">
        <f t="shared" si="48"/>
        <v>0</v>
      </c>
    </row>
    <row r="193" spans="2:19" x14ac:dyDescent="0.2">
      <c r="B193" s="438"/>
      <c r="C193" s="321"/>
      <c r="D193" s="417"/>
      <c r="E193" s="250" t="s">
        <v>60</v>
      </c>
      <c r="F193" s="250" t="s">
        <v>61</v>
      </c>
      <c r="G193" s="241">
        <f t="shared" si="47"/>
        <v>0</v>
      </c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</row>
    <row r="194" spans="2:19" x14ac:dyDescent="0.2">
      <c r="B194" s="438"/>
      <c r="C194" s="321"/>
      <c r="D194" s="417"/>
      <c r="E194" s="250" t="s">
        <v>62</v>
      </c>
      <c r="F194" s="250" t="s">
        <v>62</v>
      </c>
      <c r="G194" s="241">
        <f t="shared" si="47"/>
        <v>0</v>
      </c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</row>
    <row r="195" spans="2:19" x14ac:dyDescent="0.2">
      <c r="B195" s="438"/>
      <c r="C195" s="321"/>
      <c r="D195" s="417"/>
      <c r="E195" s="250" t="s">
        <v>63</v>
      </c>
      <c r="F195" s="250" t="s">
        <v>61</v>
      </c>
      <c r="G195" s="241">
        <f t="shared" si="47"/>
        <v>0</v>
      </c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</row>
    <row r="196" spans="2:19" x14ac:dyDescent="0.2">
      <c r="B196" s="438"/>
      <c r="C196" s="321"/>
      <c r="D196" s="417"/>
      <c r="E196" s="250" t="s">
        <v>64</v>
      </c>
      <c r="F196" s="250" t="s">
        <v>65</v>
      </c>
      <c r="G196" s="241">
        <f t="shared" si="47"/>
        <v>0</v>
      </c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</row>
    <row r="197" spans="2:19" x14ac:dyDescent="0.2">
      <c r="B197" s="438"/>
      <c r="C197" s="321"/>
      <c r="D197" s="417"/>
      <c r="E197" s="227" t="s">
        <v>64</v>
      </c>
      <c r="F197" s="227" t="s">
        <v>66</v>
      </c>
      <c r="G197" s="241">
        <f t="shared" si="47"/>
        <v>0</v>
      </c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</row>
    <row r="198" spans="2:19" ht="12.75" customHeight="1" x14ac:dyDescent="0.2">
      <c r="B198" s="438" t="s">
        <v>93</v>
      </c>
      <c r="C198" s="321" t="s">
        <v>237</v>
      </c>
      <c r="D198" s="417" t="s">
        <v>211</v>
      </c>
      <c r="E198" s="249" t="s">
        <v>58</v>
      </c>
      <c r="F198" s="249" t="s">
        <v>58</v>
      </c>
      <c r="G198" s="241">
        <f t="shared" si="47"/>
        <v>0</v>
      </c>
      <c r="H198" s="241">
        <f t="shared" ref="H198:S198" si="49">H199+H200+H201+H202+H203</f>
        <v>0</v>
      </c>
      <c r="I198" s="241">
        <f t="shared" si="49"/>
        <v>0</v>
      </c>
      <c r="J198" s="241">
        <f t="shared" si="49"/>
        <v>0</v>
      </c>
      <c r="K198" s="241">
        <f t="shared" si="49"/>
        <v>0</v>
      </c>
      <c r="L198" s="241">
        <f t="shared" si="49"/>
        <v>0</v>
      </c>
      <c r="M198" s="241">
        <f t="shared" si="49"/>
        <v>0</v>
      </c>
      <c r="N198" s="241">
        <f t="shared" si="49"/>
        <v>0</v>
      </c>
      <c r="O198" s="241">
        <f t="shared" si="49"/>
        <v>0</v>
      </c>
      <c r="P198" s="241">
        <f t="shared" si="49"/>
        <v>0</v>
      </c>
      <c r="Q198" s="241">
        <f t="shared" si="49"/>
        <v>0</v>
      </c>
      <c r="R198" s="241">
        <f t="shared" si="49"/>
        <v>0</v>
      </c>
      <c r="S198" s="241">
        <f t="shared" si="49"/>
        <v>0</v>
      </c>
    </row>
    <row r="199" spans="2:19" x14ac:dyDescent="0.2">
      <c r="B199" s="438"/>
      <c r="C199" s="321"/>
      <c r="D199" s="417"/>
      <c r="E199" s="250" t="s">
        <v>60</v>
      </c>
      <c r="F199" s="250" t="s">
        <v>61</v>
      </c>
      <c r="G199" s="241">
        <f t="shared" si="47"/>
        <v>0</v>
      </c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</row>
    <row r="200" spans="2:19" x14ac:dyDescent="0.2">
      <c r="B200" s="438"/>
      <c r="C200" s="321"/>
      <c r="D200" s="417"/>
      <c r="E200" s="250" t="s">
        <v>62</v>
      </c>
      <c r="F200" s="250" t="s">
        <v>62</v>
      </c>
      <c r="G200" s="241">
        <f t="shared" si="47"/>
        <v>0</v>
      </c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</row>
    <row r="201" spans="2:19" x14ac:dyDescent="0.2">
      <c r="B201" s="438"/>
      <c r="C201" s="321"/>
      <c r="D201" s="417"/>
      <c r="E201" s="250" t="s">
        <v>63</v>
      </c>
      <c r="F201" s="250" t="s">
        <v>61</v>
      </c>
      <c r="G201" s="241">
        <f t="shared" si="47"/>
        <v>0</v>
      </c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</row>
    <row r="202" spans="2:19" x14ac:dyDescent="0.2">
      <c r="B202" s="438"/>
      <c r="C202" s="321"/>
      <c r="D202" s="417"/>
      <c r="E202" s="250" t="s">
        <v>64</v>
      </c>
      <c r="F202" s="250" t="s">
        <v>65</v>
      </c>
      <c r="G202" s="241">
        <f t="shared" si="47"/>
        <v>0</v>
      </c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</row>
    <row r="203" spans="2:19" x14ac:dyDescent="0.2">
      <c r="B203" s="438"/>
      <c r="C203" s="321"/>
      <c r="D203" s="417"/>
      <c r="E203" s="227" t="s">
        <v>64</v>
      </c>
      <c r="F203" s="227" t="s">
        <v>66</v>
      </c>
      <c r="G203" s="241">
        <f t="shared" si="47"/>
        <v>0</v>
      </c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</row>
    <row r="204" spans="2:19" ht="12.75" customHeight="1" x14ac:dyDescent="0.2">
      <c r="B204" s="438" t="s">
        <v>94</v>
      </c>
      <c r="C204" s="321" t="s">
        <v>238</v>
      </c>
      <c r="D204" s="417" t="s">
        <v>211</v>
      </c>
      <c r="E204" s="249" t="s">
        <v>58</v>
      </c>
      <c r="F204" s="249" t="s">
        <v>58</v>
      </c>
      <c r="G204" s="241">
        <f t="shared" si="47"/>
        <v>0</v>
      </c>
      <c r="H204" s="241">
        <f t="shared" ref="H204:S204" si="50">H205+H206+H207+H208+H209</f>
        <v>0</v>
      </c>
      <c r="I204" s="241">
        <f t="shared" si="50"/>
        <v>0</v>
      </c>
      <c r="J204" s="241">
        <f t="shared" si="50"/>
        <v>0</v>
      </c>
      <c r="K204" s="241">
        <f t="shared" si="50"/>
        <v>0</v>
      </c>
      <c r="L204" s="241">
        <f t="shared" si="50"/>
        <v>0</v>
      </c>
      <c r="M204" s="241">
        <f t="shared" si="50"/>
        <v>0</v>
      </c>
      <c r="N204" s="241">
        <f t="shared" si="50"/>
        <v>0</v>
      </c>
      <c r="O204" s="241">
        <f t="shared" si="50"/>
        <v>0</v>
      </c>
      <c r="P204" s="241">
        <f t="shared" si="50"/>
        <v>0</v>
      </c>
      <c r="Q204" s="241">
        <f t="shared" si="50"/>
        <v>0</v>
      </c>
      <c r="R204" s="241">
        <f t="shared" si="50"/>
        <v>0</v>
      </c>
      <c r="S204" s="241">
        <f t="shared" si="50"/>
        <v>0</v>
      </c>
    </row>
    <row r="205" spans="2:19" x14ac:dyDescent="0.2">
      <c r="B205" s="438"/>
      <c r="C205" s="321"/>
      <c r="D205" s="417"/>
      <c r="E205" s="250" t="s">
        <v>60</v>
      </c>
      <c r="F205" s="250" t="s">
        <v>61</v>
      </c>
      <c r="G205" s="241">
        <f t="shared" si="47"/>
        <v>0</v>
      </c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</row>
    <row r="206" spans="2:19" x14ac:dyDescent="0.2">
      <c r="B206" s="438"/>
      <c r="C206" s="321"/>
      <c r="D206" s="417"/>
      <c r="E206" s="250" t="s">
        <v>62</v>
      </c>
      <c r="F206" s="250" t="s">
        <v>62</v>
      </c>
      <c r="G206" s="241">
        <f t="shared" si="47"/>
        <v>0</v>
      </c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</row>
    <row r="207" spans="2:19" x14ac:dyDescent="0.2">
      <c r="B207" s="438"/>
      <c r="C207" s="321"/>
      <c r="D207" s="417"/>
      <c r="E207" s="250" t="s">
        <v>63</v>
      </c>
      <c r="F207" s="250" t="s">
        <v>61</v>
      </c>
      <c r="G207" s="241">
        <f t="shared" si="47"/>
        <v>0</v>
      </c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</row>
    <row r="208" spans="2:19" x14ac:dyDescent="0.2">
      <c r="B208" s="438"/>
      <c r="C208" s="321"/>
      <c r="D208" s="417"/>
      <c r="E208" s="250" t="s">
        <v>64</v>
      </c>
      <c r="F208" s="250" t="s">
        <v>65</v>
      </c>
      <c r="G208" s="241">
        <f t="shared" si="47"/>
        <v>0</v>
      </c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</row>
    <row r="209" spans="2:19" x14ac:dyDescent="0.2">
      <c r="B209" s="438"/>
      <c r="C209" s="321"/>
      <c r="D209" s="417"/>
      <c r="E209" s="227" t="s">
        <v>64</v>
      </c>
      <c r="F209" s="227" t="s">
        <v>66</v>
      </c>
      <c r="G209" s="241">
        <f t="shared" si="47"/>
        <v>0</v>
      </c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</row>
    <row r="210" spans="2:19" ht="12.75" customHeight="1" x14ac:dyDescent="0.2">
      <c r="B210" s="438" t="s">
        <v>95</v>
      </c>
      <c r="C210" s="321" t="s">
        <v>239</v>
      </c>
      <c r="D210" s="417" t="s">
        <v>211</v>
      </c>
      <c r="E210" s="249" t="s">
        <v>58</v>
      </c>
      <c r="F210" s="249" t="s">
        <v>58</v>
      </c>
      <c r="G210" s="241">
        <f t="shared" si="47"/>
        <v>0</v>
      </c>
      <c r="H210" s="241">
        <f t="shared" ref="H210:S210" si="51">H211+H212+H213+H214+H215</f>
        <v>0</v>
      </c>
      <c r="I210" s="241">
        <f t="shared" si="51"/>
        <v>0</v>
      </c>
      <c r="J210" s="241">
        <f t="shared" si="51"/>
        <v>0</v>
      </c>
      <c r="K210" s="241">
        <f t="shared" si="51"/>
        <v>0</v>
      </c>
      <c r="L210" s="241">
        <f t="shared" si="51"/>
        <v>0</v>
      </c>
      <c r="M210" s="241">
        <f t="shared" si="51"/>
        <v>0</v>
      </c>
      <c r="N210" s="241">
        <f t="shared" si="51"/>
        <v>0</v>
      </c>
      <c r="O210" s="241">
        <f t="shared" si="51"/>
        <v>0</v>
      </c>
      <c r="P210" s="241">
        <f t="shared" si="51"/>
        <v>0</v>
      </c>
      <c r="Q210" s="241">
        <f t="shared" si="51"/>
        <v>0</v>
      </c>
      <c r="R210" s="241">
        <f t="shared" si="51"/>
        <v>0</v>
      </c>
      <c r="S210" s="241">
        <f t="shared" si="51"/>
        <v>0</v>
      </c>
    </row>
    <row r="211" spans="2:19" x14ac:dyDescent="0.2">
      <c r="B211" s="438"/>
      <c r="C211" s="321"/>
      <c r="D211" s="417"/>
      <c r="E211" s="250" t="s">
        <v>60</v>
      </c>
      <c r="F211" s="250" t="s">
        <v>61</v>
      </c>
      <c r="G211" s="241">
        <f t="shared" si="47"/>
        <v>0</v>
      </c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</row>
    <row r="212" spans="2:19" x14ac:dyDescent="0.2">
      <c r="B212" s="438"/>
      <c r="C212" s="321"/>
      <c r="D212" s="417"/>
      <c r="E212" s="250" t="s">
        <v>62</v>
      </c>
      <c r="F212" s="250" t="s">
        <v>62</v>
      </c>
      <c r="G212" s="241">
        <f t="shared" si="47"/>
        <v>0</v>
      </c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</row>
    <row r="213" spans="2:19" x14ac:dyDescent="0.2">
      <c r="B213" s="438"/>
      <c r="C213" s="321"/>
      <c r="D213" s="417"/>
      <c r="E213" s="250" t="s">
        <v>63</v>
      </c>
      <c r="F213" s="250" t="s">
        <v>61</v>
      </c>
      <c r="G213" s="241">
        <f t="shared" si="47"/>
        <v>0</v>
      </c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</row>
    <row r="214" spans="2:19" x14ac:dyDescent="0.2">
      <c r="B214" s="438"/>
      <c r="C214" s="321"/>
      <c r="D214" s="417"/>
      <c r="E214" s="250" t="s">
        <v>64</v>
      </c>
      <c r="F214" s="250" t="s">
        <v>65</v>
      </c>
      <c r="G214" s="241">
        <f t="shared" si="47"/>
        <v>0</v>
      </c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</row>
    <row r="215" spans="2:19" x14ac:dyDescent="0.2">
      <c r="B215" s="438"/>
      <c r="C215" s="321"/>
      <c r="D215" s="417"/>
      <c r="E215" s="227" t="s">
        <v>64</v>
      </c>
      <c r="F215" s="227" t="s">
        <v>66</v>
      </c>
      <c r="G215" s="241">
        <f t="shared" si="47"/>
        <v>0</v>
      </c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</row>
    <row r="216" spans="2:19" x14ac:dyDescent="0.2">
      <c r="B216" s="248" t="s">
        <v>74</v>
      </c>
      <c r="C216" s="68" t="s">
        <v>58</v>
      </c>
      <c r="D216" s="227" t="s">
        <v>58</v>
      </c>
      <c r="E216" s="227" t="s">
        <v>58</v>
      </c>
      <c r="F216" s="227" t="s">
        <v>58</v>
      </c>
      <c r="G216" s="241" t="s">
        <v>58</v>
      </c>
      <c r="H216" s="227" t="s">
        <v>58</v>
      </c>
      <c r="I216" s="227" t="s">
        <v>58</v>
      </c>
      <c r="J216" s="227" t="s">
        <v>58</v>
      </c>
      <c r="K216" s="68" t="s">
        <v>58</v>
      </c>
      <c r="L216" s="227" t="s">
        <v>58</v>
      </c>
      <c r="M216" s="227" t="s">
        <v>58</v>
      </c>
      <c r="N216" s="227" t="s">
        <v>58</v>
      </c>
      <c r="O216" s="68" t="s">
        <v>58</v>
      </c>
      <c r="P216" s="227" t="s">
        <v>58</v>
      </c>
      <c r="Q216" s="227" t="s">
        <v>58</v>
      </c>
      <c r="R216" s="227" t="s">
        <v>58</v>
      </c>
      <c r="S216" s="227" t="s">
        <v>58</v>
      </c>
    </row>
    <row r="217" spans="2:19" ht="13.7" customHeight="1" x14ac:dyDescent="0.2">
      <c r="B217" s="255" t="s">
        <v>97</v>
      </c>
      <c r="C217" s="321" t="s">
        <v>239</v>
      </c>
      <c r="D217" s="417" t="s">
        <v>211</v>
      </c>
      <c r="E217" s="227" t="s">
        <v>58</v>
      </c>
      <c r="F217" s="227" t="s">
        <v>58</v>
      </c>
      <c r="G217" s="241">
        <f>H217+I217+J217+K217+L217+M217+N217+O217+P217+Q217+R217+S217</f>
        <v>0</v>
      </c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</row>
    <row r="218" spans="2:19" x14ac:dyDescent="0.2">
      <c r="B218" s="255" t="s">
        <v>98</v>
      </c>
      <c r="C218" s="321"/>
      <c r="D218" s="417"/>
      <c r="E218" s="227" t="s">
        <v>58</v>
      </c>
      <c r="F218" s="227" t="s">
        <v>58</v>
      </c>
      <c r="G218" s="241">
        <f>H218+I218+J218+K218+L218+M218+N218+O218+P218+Q218+R218+S218</f>
        <v>0</v>
      </c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</row>
    <row r="219" spans="2:19" x14ac:dyDescent="0.2">
      <c r="B219" s="255" t="s">
        <v>99</v>
      </c>
      <c r="C219" s="321"/>
      <c r="D219" s="417"/>
      <c r="E219" s="227" t="s">
        <v>58</v>
      </c>
      <c r="F219" s="227" t="s">
        <v>58</v>
      </c>
      <c r="G219" s="241">
        <f>H219+I219+J219+K219+L219+M219+N219+O219+P219+Q219+R219+S219</f>
        <v>0</v>
      </c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</row>
    <row r="220" spans="2:19" ht="25.5" x14ac:dyDescent="0.2">
      <c r="B220" s="255" t="s">
        <v>100</v>
      </c>
      <c r="C220" s="321"/>
      <c r="D220" s="417"/>
      <c r="E220" s="227" t="s">
        <v>58</v>
      </c>
      <c r="F220" s="227" t="s">
        <v>58</v>
      </c>
      <c r="G220" s="241">
        <f>H220+I220+J220+K220+L220+M220+N220+O220+P220+Q220+R220+S220</f>
        <v>0</v>
      </c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</row>
    <row r="221" spans="2:19" ht="45" x14ac:dyDescent="0.2">
      <c r="B221" s="236" t="s">
        <v>101</v>
      </c>
      <c r="C221" s="68" t="s">
        <v>58</v>
      </c>
      <c r="D221" s="227" t="s">
        <v>58</v>
      </c>
      <c r="E221" s="227" t="s">
        <v>58</v>
      </c>
      <c r="F221" s="227" t="s">
        <v>58</v>
      </c>
      <c r="G221" s="241">
        <f>H221+I221+J221+K221+L221+M221+N221+O221+P221+Q221+R221+S221</f>
        <v>0</v>
      </c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</row>
  </sheetData>
  <sheetProtection algorithmName="SHA-512" hashValue="keYUSLnvonyWPOO9mok7pcbt0NGtyl8MGO1yL0lZJZSEXX44gWHfi0eKLKLV8bDSlA9xS/gW/cseWHfCyIiYNQ==" saltValue="CVwg5L43Kp+aGrzrAV+QwA==" spinCount="100000" sheet="1" objects="1" scenarios="1"/>
  <customSheetViews>
    <customSheetView guid="{FC81ACF6-41EA-474E-9271-A039BE964AC6}" showPageBreaks="1" printArea="1" view="pageBreakPreview" topLeftCell="C217">
      <selection activeCell="G17" sqref="G17:G18"/>
      <pageMargins left="1.1812499999999999" right="0.15763888888888899" top="0.15763888888888899" bottom="0.15763888888888899" header="0.51180555555555496" footer="0.15763888888888899"/>
      <pageSetup paperSize="9" scale="40" firstPageNumber="0" orientation="landscape" verticalDpi="300" r:id="rId1"/>
      <headerFooter>
        <oddFooter>&amp;C&amp;P</oddFooter>
      </headerFooter>
    </customSheetView>
    <customSheetView guid="{5471717A-CEAE-4129-AD80-B9750FD3D24E}" showPageBreaks="1" printArea="1" view="pageBreakPreview" topLeftCell="H1">
      <selection activeCell="G17" sqref="G17:G18"/>
      <pageMargins left="1.1812499999999999" right="0.15763888888888899" top="0.15763888888888899" bottom="0.15763888888888899" header="0.51180555555555496" footer="0.15763888888888899"/>
      <pageSetup paperSize="9" scale="40" firstPageNumber="0" orientation="landscape" verticalDpi="300" r:id="rId2"/>
      <headerFooter>
        <oddFooter>&amp;C&amp;P</oddFooter>
      </headerFooter>
    </customSheetView>
  </customSheetViews>
  <mergeCells count="88">
    <mergeCell ref="R1:S1"/>
    <mergeCell ref="M2:S2"/>
    <mergeCell ref="P4:S4"/>
    <mergeCell ref="P5:S5"/>
    <mergeCell ref="Q6:R6"/>
    <mergeCell ref="P7:S7"/>
    <mergeCell ref="M8:S8"/>
    <mergeCell ref="Q9:S9"/>
    <mergeCell ref="B11:S11"/>
    <mergeCell ref="B12:S12"/>
    <mergeCell ref="B13:S13"/>
    <mergeCell ref="B14:S14"/>
    <mergeCell ref="B15:S15"/>
    <mergeCell ref="B17:B18"/>
    <mergeCell ref="C17:C18"/>
    <mergeCell ref="D17:D18"/>
    <mergeCell ref="E17:E18"/>
    <mergeCell ref="F17:F18"/>
    <mergeCell ref="G17:G18"/>
    <mergeCell ref="H17:S17"/>
    <mergeCell ref="B24:B29"/>
    <mergeCell ref="C24:C29"/>
    <mergeCell ref="D24:D29"/>
    <mergeCell ref="B30:B35"/>
    <mergeCell ref="C30:C35"/>
    <mergeCell ref="D30:D35"/>
    <mergeCell ref="B36:B41"/>
    <mergeCell ref="C36:C41"/>
    <mergeCell ref="D36:D41"/>
    <mergeCell ref="B46:B51"/>
    <mergeCell ref="C46:C51"/>
    <mergeCell ref="D46:D51"/>
    <mergeCell ref="B54:B71"/>
    <mergeCell ref="C54:C71"/>
    <mergeCell ref="D54:D59"/>
    <mergeCell ref="D60:D65"/>
    <mergeCell ref="D66:D71"/>
    <mergeCell ref="B72:B77"/>
    <mergeCell ref="C72:C77"/>
    <mergeCell ref="D72:D77"/>
    <mergeCell ref="B78:B83"/>
    <mergeCell ref="C78:C83"/>
    <mergeCell ref="D78:D83"/>
    <mergeCell ref="B86:B97"/>
    <mergeCell ref="C86:C97"/>
    <mergeCell ref="D86:D91"/>
    <mergeCell ref="D92:D97"/>
    <mergeCell ref="C99:C101"/>
    <mergeCell ref="D99:D101"/>
    <mergeCell ref="B104:B109"/>
    <mergeCell ref="C104:C109"/>
    <mergeCell ref="D104:D109"/>
    <mergeCell ref="B112:B117"/>
    <mergeCell ref="C112:C117"/>
    <mergeCell ref="D112:D117"/>
    <mergeCell ref="B120:B125"/>
    <mergeCell ref="C120:C125"/>
    <mergeCell ref="D120:D125"/>
    <mergeCell ref="B128:B133"/>
    <mergeCell ref="C128:C133"/>
    <mergeCell ref="D128:D133"/>
    <mergeCell ref="B134:B139"/>
    <mergeCell ref="C134:C139"/>
    <mergeCell ref="D134:D139"/>
    <mergeCell ref="B142:B189"/>
    <mergeCell ref="C142:C189"/>
    <mergeCell ref="D142:D147"/>
    <mergeCell ref="D148:D153"/>
    <mergeCell ref="D154:D159"/>
    <mergeCell ref="D160:D165"/>
    <mergeCell ref="D166:D171"/>
    <mergeCell ref="D172:D177"/>
    <mergeCell ref="D178:D183"/>
    <mergeCell ref="D184:D189"/>
    <mergeCell ref="B192:B197"/>
    <mergeCell ref="C192:C197"/>
    <mergeCell ref="D192:D197"/>
    <mergeCell ref="B198:B203"/>
    <mergeCell ref="C198:C203"/>
    <mergeCell ref="D198:D203"/>
    <mergeCell ref="C217:C220"/>
    <mergeCell ref="D217:D220"/>
    <mergeCell ref="B204:B209"/>
    <mergeCell ref="C204:C209"/>
    <mergeCell ref="D204:D209"/>
    <mergeCell ref="B210:B215"/>
    <mergeCell ref="C210:C215"/>
    <mergeCell ref="D210:D215"/>
  </mergeCells>
  <pageMargins left="1.1812499999999999" right="0.15763888888888899" top="0.15763888888888899" bottom="0.15763888888888899" header="0.51180555555555496" footer="0.15763888888888899"/>
  <pageSetup paperSize="9" scale="40" firstPageNumber="0" orientation="landscape" verticalDpi="300" r:id="rId3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J221"/>
  <sheetViews>
    <sheetView view="pageBreakPreview" topLeftCell="A184" zoomScale="60" zoomScaleNormal="100" workbookViewId="0">
      <selection activeCell="G17" sqref="G17:G18"/>
    </sheetView>
  </sheetViews>
  <sheetFormatPr defaultRowHeight="12.75" x14ac:dyDescent="0.2"/>
  <cols>
    <col min="1" max="1" width="1.140625"/>
    <col min="2" max="2" width="50.28515625"/>
    <col min="3" max="4" width="10.28515625"/>
    <col min="5" max="5" width="8.42578125"/>
    <col min="6" max="6" width="10.85546875"/>
    <col min="7" max="7" width="14.85546875"/>
    <col min="8" max="8" width="14.140625" bestFit="1" customWidth="1"/>
    <col min="9" max="16" width="13.140625"/>
    <col min="17" max="17" width="15.5703125"/>
    <col min="18" max="18" width="15.28515625"/>
    <col min="19" max="19" width="18.7109375"/>
    <col min="20" max="1025" width="8.28515625"/>
  </cols>
  <sheetData>
    <row r="1" spans="1:36" x14ac:dyDescent="0.2">
      <c r="A1" s="208"/>
      <c r="B1" s="208"/>
      <c r="C1" s="208"/>
      <c r="D1" s="208"/>
      <c r="E1" s="208"/>
      <c r="F1" s="208"/>
      <c r="G1" s="208"/>
      <c r="H1" s="207"/>
      <c r="I1" s="207"/>
      <c r="J1" s="207"/>
      <c r="K1" s="207"/>
      <c r="L1" s="207"/>
      <c r="M1" s="208"/>
      <c r="N1" s="208"/>
      <c r="O1" s="208"/>
      <c r="P1" s="208"/>
      <c r="Q1" s="208"/>
      <c r="R1" s="448" t="str">
        <f>'Касс. план (50400)'!Q1</f>
        <v>к протоколу №15 от  29.12.2018г.</v>
      </c>
      <c r="S1" s="448"/>
    </row>
    <row r="2" spans="1:36" ht="12.75" customHeight="1" x14ac:dyDescent="0.2">
      <c r="A2" s="208"/>
      <c r="B2" s="208"/>
      <c r="C2" s="208"/>
      <c r="D2" s="208"/>
      <c r="E2" s="208"/>
      <c r="F2" s="208"/>
      <c r="G2" s="208"/>
      <c r="H2" s="207"/>
      <c r="I2" s="207"/>
      <c r="J2" s="207"/>
      <c r="K2" s="207"/>
      <c r="L2" s="207"/>
      <c r="M2" s="433"/>
      <c r="N2" s="433"/>
      <c r="O2" s="433"/>
      <c r="P2" s="433"/>
      <c r="Q2" s="433"/>
      <c r="R2" s="433"/>
      <c r="S2" s="433"/>
    </row>
    <row r="3" spans="1:36" x14ac:dyDescent="0.2">
      <c r="A3" s="208"/>
      <c r="B3" s="208"/>
      <c r="C3" s="208"/>
      <c r="D3" s="208"/>
      <c r="E3" s="208"/>
      <c r="F3" s="208"/>
      <c r="G3" s="208"/>
      <c r="H3" s="207"/>
      <c r="I3" s="207"/>
      <c r="J3" s="207"/>
      <c r="K3" s="207"/>
      <c r="L3" s="207"/>
      <c r="M3" s="208"/>
      <c r="N3" s="208"/>
      <c r="O3" s="208"/>
      <c r="P3" s="208"/>
      <c r="Q3" s="208"/>
      <c r="R3" s="208"/>
      <c r="S3" s="210"/>
    </row>
    <row r="4" spans="1:36" ht="13.15" customHeight="1" x14ac:dyDescent="0.2">
      <c r="A4" s="208"/>
      <c r="B4" s="208"/>
      <c r="C4" s="208"/>
      <c r="D4" s="208"/>
      <c r="E4" s="208"/>
      <c r="F4" s="208"/>
      <c r="G4" s="208"/>
      <c r="H4" s="207"/>
      <c r="I4" s="207"/>
      <c r="J4" s="207"/>
      <c r="K4" s="207"/>
      <c r="L4" s="207"/>
      <c r="M4" s="211"/>
      <c r="N4" s="211"/>
      <c r="O4" s="211"/>
      <c r="P4" s="434" t="s">
        <v>244</v>
      </c>
      <c r="Q4" s="434"/>
      <c r="R4" s="434"/>
      <c r="S4" s="434"/>
    </row>
    <row r="5" spans="1:36" ht="24.75" customHeight="1" x14ac:dyDescent="0.2">
      <c r="A5" s="208"/>
      <c r="B5" s="208"/>
      <c r="C5" s="208"/>
      <c r="D5" s="208"/>
      <c r="E5" s="208"/>
      <c r="F5" s="208"/>
      <c r="G5" s="208"/>
      <c r="H5" s="207"/>
      <c r="I5" s="207"/>
      <c r="J5" s="207"/>
      <c r="K5" s="207"/>
      <c r="L5" s="207"/>
      <c r="M5" s="214"/>
      <c r="N5" s="214"/>
      <c r="O5" s="214"/>
      <c r="P5" s="447" t="str">
        <f>'Касс. план (50400)'!P5</f>
        <v>Директор</v>
      </c>
      <c r="Q5" s="447"/>
      <c r="R5" s="447"/>
      <c r="S5" s="447"/>
    </row>
    <row r="6" spans="1:36" ht="11.45" customHeight="1" x14ac:dyDescent="0.2">
      <c r="A6" s="208"/>
      <c r="B6" s="208"/>
      <c r="C6" s="208"/>
      <c r="D6" s="208"/>
      <c r="E6" s="208"/>
      <c r="F6" s="208"/>
      <c r="G6" s="208"/>
      <c r="H6" s="207"/>
      <c r="I6" s="207"/>
      <c r="J6" s="207"/>
      <c r="K6" s="207"/>
      <c r="L6" s="207"/>
      <c r="M6" s="208"/>
      <c r="N6" s="208"/>
      <c r="O6" s="208"/>
      <c r="P6" s="208"/>
      <c r="Q6" s="436" t="s">
        <v>245</v>
      </c>
      <c r="R6" s="436"/>
      <c r="S6" s="213"/>
    </row>
    <row r="7" spans="1:36" ht="15.6" customHeight="1" x14ac:dyDescent="0.2">
      <c r="A7" s="208"/>
      <c r="B7" s="208"/>
      <c r="C7" s="208"/>
      <c r="D7" s="208"/>
      <c r="E7" s="208"/>
      <c r="F7" s="208"/>
      <c r="G7" s="208"/>
      <c r="H7" s="207"/>
      <c r="I7" s="207"/>
      <c r="J7" s="207"/>
      <c r="K7" s="207"/>
      <c r="L7" s="207"/>
      <c r="M7" s="213"/>
      <c r="N7" s="213"/>
      <c r="O7" s="213"/>
      <c r="P7" s="444" t="str">
        <f>'Касс. план (50400)'!P7</f>
        <v xml:space="preserve">                                 Т.А. Левина                                     </v>
      </c>
      <c r="Q7" s="444"/>
      <c r="R7" s="444"/>
      <c r="S7" s="444"/>
    </row>
    <row r="8" spans="1:36" ht="10.9" customHeight="1" x14ac:dyDescent="0.2">
      <c r="A8" s="208"/>
      <c r="B8" s="208"/>
      <c r="C8" s="208"/>
      <c r="D8" s="208"/>
      <c r="E8" s="208"/>
      <c r="F8" s="208"/>
      <c r="G8" s="208"/>
      <c r="H8" s="207"/>
      <c r="I8" s="207"/>
      <c r="J8" s="207"/>
      <c r="K8" s="207"/>
      <c r="L8" s="207"/>
      <c r="M8" s="429" t="s">
        <v>247</v>
      </c>
      <c r="N8" s="429"/>
      <c r="O8" s="429"/>
      <c r="P8" s="429"/>
      <c r="Q8" s="429"/>
      <c r="R8" s="429"/>
      <c r="S8" s="429"/>
    </row>
    <row r="9" spans="1:36" x14ac:dyDescent="0.2">
      <c r="A9" s="208"/>
      <c r="B9" s="208"/>
      <c r="C9" s="208"/>
      <c r="D9" s="208"/>
      <c r="E9" s="208"/>
      <c r="F9" s="208"/>
      <c r="G9" s="208"/>
      <c r="H9" s="207"/>
      <c r="I9" s="207"/>
      <c r="J9" s="207"/>
      <c r="K9" s="207"/>
      <c r="L9" s="207"/>
      <c r="M9" s="208"/>
      <c r="N9" s="217"/>
      <c r="O9" s="217"/>
      <c r="P9" s="217"/>
      <c r="Q9" s="445" t="str">
        <f>'Касс. план (50400)'!Q9</f>
        <v>"29" декабря 2018  года</v>
      </c>
      <c r="R9" s="445"/>
      <c r="S9" s="445"/>
    </row>
    <row r="10" spans="1:36" x14ac:dyDescent="0.2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</row>
    <row r="11" spans="1:36" ht="17.850000000000001" customHeight="1" x14ac:dyDescent="0.2">
      <c r="A11" s="208"/>
      <c r="B11" s="450" t="s">
        <v>248</v>
      </c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</row>
    <row r="12" spans="1:36" ht="13.9" customHeight="1" x14ac:dyDescent="0.2">
      <c r="A12" s="208"/>
      <c r="B12" s="446" t="s">
        <v>286</v>
      </c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</row>
    <row r="13" spans="1:36" ht="14.1" customHeight="1" x14ac:dyDescent="0.2">
      <c r="A13" s="208"/>
      <c r="B13" s="449" t="s">
        <v>250</v>
      </c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</row>
    <row r="14" spans="1:36" ht="12.75" customHeight="1" x14ac:dyDescent="0.2">
      <c r="A14" s="208"/>
      <c r="B14" s="423" t="str">
        <f>'Заголовочный раздел'!B19:V19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5"/>
      <c r="AG14" s="5"/>
      <c r="AH14" s="5"/>
      <c r="AI14" s="5"/>
      <c r="AJ14" s="5"/>
    </row>
    <row r="15" spans="1:36" ht="14.1" customHeight="1" x14ac:dyDescent="0.2">
      <c r="A15" s="208"/>
      <c r="B15" s="449" t="s">
        <v>251</v>
      </c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x14ac:dyDescent="0.2"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2:19" ht="12.75" customHeight="1" x14ac:dyDescent="0.2">
      <c r="B17" s="424" t="s">
        <v>27</v>
      </c>
      <c r="C17" s="425" t="s">
        <v>28</v>
      </c>
      <c r="D17" s="425" t="s">
        <v>252</v>
      </c>
      <c r="E17" s="425" t="s">
        <v>159</v>
      </c>
      <c r="F17" s="425" t="s">
        <v>160</v>
      </c>
      <c r="G17" s="427" t="s">
        <v>253</v>
      </c>
      <c r="H17" s="425" t="s">
        <v>278</v>
      </c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2:19" ht="33.75" customHeight="1" x14ac:dyDescent="0.2">
      <c r="B18" s="424"/>
      <c r="C18" s="425"/>
      <c r="D18" s="425"/>
      <c r="E18" s="425"/>
      <c r="F18" s="425"/>
      <c r="G18" s="427"/>
      <c r="H18" s="239" t="s">
        <v>279</v>
      </c>
      <c r="I18" s="239" t="s">
        <v>280</v>
      </c>
      <c r="J18" s="239" t="s">
        <v>257</v>
      </c>
      <c r="K18" s="239" t="s">
        <v>258</v>
      </c>
      <c r="L18" s="239" t="s">
        <v>259</v>
      </c>
      <c r="M18" s="239" t="s">
        <v>260</v>
      </c>
      <c r="N18" s="239" t="s">
        <v>261</v>
      </c>
      <c r="O18" s="239" t="s">
        <v>262</v>
      </c>
      <c r="P18" s="239" t="s">
        <v>263</v>
      </c>
      <c r="Q18" s="239" t="s">
        <v>264</v>
      </c>
      <c r="R18" s="239" t="s">
        <v>265</v>
      </c>
      <c r="S18" s="239" t="s">
        <v>266</v>
      </c>
    </row>
    <row r="19" spans="2:19" ht="18" customHeight="1" x14ac:dyDescent="0.2">
      <c r="B19" s="240" t="s">
        <v>48</v>
      </c>
      <c r="C19" s="256"/>
      <c r="D19" s="256"/>
      <c r="E19" s="256"/>
      <c r="F19" s="256"/>
      <c r="G19" s="241">
        <f>H19+I19+J19+K19+L19+M19+N19+O19+P19+Q19+R19+S19</f>
        <v>0</v>
      </c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</row>
    <row r="20" spans="2:19" ht="12.75" customHeight="1" x14ac:dyDescent="0.2">
      <c r="B20" s="243" t="s">
        <v>267</v>
      </c>
      <c r="C20" s="223" t="s">
        <v>58</v>
      </c>
      <c r="D20" s="224" t="s">
        <v>58</v>
      </c>
      <c r="E20" s="224" t="s">
        <v>58</v>
      </c>
      <c r="F20" s="224" t="s">
        <v>58</v>
      </c>
      <c r="G20" s="241">
        <f>H20+I20+J20+K20+L20+M20+N20+O20+P20+Q20+R20+S20</f>
        <v>0</v>
      </c>
      <c r="H20" s="244">
        <f t="shared" ref="H20:S20" si="0">H21-H19</f>
        <v>0</v>
      </c>
      <c r="I20" s="244">
        <f t="shared" si="0"/>
        <v>0</v>
      </c>
      <c r="J20" s="244">
        <f t="shared" si="0"/>
        <v>0</v>
      </c>
      <c r="K20" s="244">
        <f t="shared" si="0"/>
        <v>0</v>
      </c>
      <c r="L20" s="244">
        <f t="shared" si="0"/>
        <v>0</v>
      </c>
      <c r="M20" s="244">
        <f t="shared" si="0"/>
        <v>0</v>
      </c>
      <c r="N20" s="244">
        <f t="shared" si="0"/>
        <v>0</v>
      </c>
      <c r="O20" s="244">
        <f t="shared" si="0"/>
        <v>0</v>
      </c>
      <c r="P20" s="244">
        <f t="shared" si="0"/>
        <v>0</v>
      </c>
      <c r="Q20" s="244">
        <f t="shared" si="0"/>
        <v>0</v>
      </c>
      <c r="R20" s="244">
        <f t="shared" si="0"/>
        <v>0</v>
      </c>
      <c r="S20" s="244">
        <f t="shared" si="0"/>
        <v>0</v>
      </c>
    </row>
    <row r="21" spans="2:19" ht="14.25" customHeight="1" x14ac:dyDescent="0.2">
      <c r="B21" s="243" t="s">
        <v>56</v>
      </c>
      <c r="C21" s="223" t="s">
        <v>58</v>
      </c>
      <c r="D21" s="224" t="s">
        <v>58</v>
      </c>
      <c r="E21" s="224" t="s">
        <v>58</v>
      </c>
      <c r="F21" s="224" t="s">
        <v>58</v>
      </c>
      <c r="G21" s="241">
        <f>H21+I21+J21+K21+L21+M21+N21+O21+P21+Q21+R21+S21</f>
        <v>0</v>
      </c>
      <c r="H21" s="241">
        <f t="shared" ref="H21:S21" si="1">H23+H44+H190+H126+H118+H140</f>
        <v>0</v>
      </c>
      <c r="I21" s="241">
        <f t="shared" si="1"/>
        <v>0</v>
      </c>
      <c r="J21" s="241">
        <f t="shared" si="1"/>
        <v>0</v>
      </c>
      <c r="K21" s="241">
        <f t="shared" si="1"/>
        <v>0</v>
      </c>
      <c r="L21" s="241">
        <f t="shared" si="1"/>
        <v>0</v>
      </c>
      <c r="M21" s="241">
        <f t="shared" si="1"/>
        <v>0</v>
      </c>
      <c r="N21" s="241">
        <f t="shared" si="1"/>
        <v>0</v>
      </c>
      <c r="O21" s="241">
        <f t="shared" si="1"/>
        <v>0</v>
      </c>
      <c r="P21" s="241">
        <f t="shared" si="1"/>
        <v>0</v>
      </c>
      <c r="Q21" s="241">
        <f t="shared" si="1"/>
        <v>0</v>
      </c>
      <c r="R21" s="241">
        <f t="shared" si="1"/>
        <v>0</v>
      </c>
      <c r="S21" s="241">
        <f t="shared" si="1"/>
        <v>0</v>
      </c>
    </row>
    <row r="22" spans="2:19" ht="13.5" customHeight="1" x14ac:dyDescent="0.2">
      <c r="B22" s="62" t="s">
        <v>19</v>
      </c>
      <c r="C22" s="68" t="s">
        <v>58</v>
      </c>
      <c r="D22" s="227" t="s">
        <v>58</v>
      </c>
      <c r="E22" s="227" t="s">
        <v>58</v>
      </c>
      <c r="F22" s="227" t="s">
        <v>58</v>
      </c>
      <c r="G22" s="245" t="s">
        <v>58</v>
      </c>
      <c r="H22" s="227" t="s">
        <v>58</v>
      </c>
      <c r="I22" s="227" t="s">
        <v>58</v>
      </c>
      <c r="J22" s="227" t="s">
        <v>58</v>
      </c>
      <c r="K22" s="68" t="s">
        <v>58</v>
      </c>
      <c r="L22" s="227" t="s">
        <v>58</v>
      </c>
      <c r="M22" s="227" t="s">
        <v>58</v>
      </c>
      <c r="N22" s="227" t="s">
        <v>58</v>
      </c>
      <c r="O22" s="68" t="s">
        <v>58</v>
      </c>
      <c r="P22" s="227" t="s">
        <v>58</v>
      </c>
      <c r="Q22" s="227" t="s">
        <v>58</v>
      </c>
      <c r="R22" s="227" t="s">
        <v>58</v>
      </c>
      <c r="S22" s="227" t="s">
        <v>58</v>
      </c>
    </row>
    <row r="23" spans="2:19" ht="28.5" customHeight="1" x14ac:dyDescent="0.2">
      <c r="B23" s="246" t="s">
        <v>57</v>
      </c>
      <c r="C23" s="71">
        <v>210</v>
      </c>
      <c r="D23" s="224" t="s">
        <v>58</v>
      </c>
      <c r="E23" s="224" t="s">
        <v>58</v>
      </c>
      <c r="F23" s="224" t="s">
        <v>58</v>
      </c>
      <c r="G23" s="241">
        <f t="shared" ref="G23:G44" si="2">H23+I23+J23+K23+L23+M23+N23+O23+P23+Q23+R23+S23</f>
        <v>0</v>
      </c>
      <c r="H23" s="247">
        <f t="shared" ref="H23:S23" si="3">H24+H30+H36</f>
        <v>0</v>
      </c>
      <c r="I23" s="247">
        <f t="shared" si="3"/>
        <v>0</v>
      </c>
      <c r="J23" s="247">
        <f t="shared" si="3"/>
        <v>0</v>
      </c>
      <c r="K23" s="247">
        <f t="shared" si="3"/>
        <v>0</v>
      </c>
      <c r="L23" s="247">
        <f t="shared" si="3"/>
        <v>0</v>
      </c>
      <c r="M23" s="247">
        <f t="shared" si="3"/>
        <v>0</v>
      </c>
      <c r="N23" s="247">
        <f t="shared" si="3"/>
        <v>0</v>
      </c>
      <c r="O23" s="247">
        <f t="shared" si="3"/>
        <v>0</v>
      </c>
      <c r="P23" s="247">
        <f t="shared" si="3"/>
        <v>0</v>
      </c>
      <c r="Q23" s="247">
        <f t="shared" si="3"/>
        <v>0</v>
      </c>
      <c r="R23" s="247">
        <f t="shared" si="3"/>
        <v>0</v>
      </c>
      <c r="S23" s="247">
        <f t="shared" si="3"/>
        <v>0</v>
      </c>
    </row>
    <row r="24" spans="2:19" ht="27.6" customHeight="1" x14ac:dyDescent="0.2">
      <c r="B24" s="438" t="s">
        <v>59</v>
      </c>
      <c r="C24" s="425">
        <v>211</v>
      </c>
      <c r="D24" s="439">
        <v>111</v>
      </c>
      <c r="E24" s="249" t="s">
        <v>58</v>
      </c>
      <c r="F24" s="249" t="s">
        <v>58</v>
      </c>
      <c r="G24" s="241">
        <f t="shared" si="2"/>
        <v>0</v>
      </c>
      <c r="H24" s="241">
        <f t="shared" ref="H24:S24" si="4">H25+H26+H27+H28+H29</f>
        <v>0</v>
      </c>
      <c r="I24" s="241">
        <f t="shared" si="4"/>
        <v>0</v>
      </c>
      <c r="J24" s="241">
        <f t="shared" si="4"/>
        <v>0</v>
      </c>
      <c r="K24" s="241">
        <f t="shared" si="4"/>
        <v>0</v>
      </c>
      <c r="L24" s="241">
        <f t="shared" si="4"/>
        <v>0</v>
      </c>
      <c r="M24" s="241">
        <f t="shared" si="4"/>
        <v>0</v>
      </c>
      <c r="N24" s="241">
        <f t="shared" si="4"/>
        <v>0</v>
      </c>
      <c r="O24" s="241">
        <f t="shared" si="4"/>
        <v>0</v>
      </c>
      <c r="P24" s="241">
        <f t="shared" si="4"/>
        <v>0</v>
      </c>
      <c r="Q24" s="241">
        <f t="shared" si="4"/>
        <v>0</v>
      </c>
      <c r="R24" s="241">
        <f t="shared" si="4"/>
        <v>0</v>
      </c>
      <c r="S24" s="241">
        <f t="shared" si="4"/>
        <v>0</v>
      </c>
    </row>
    <row r="25" spans="2:19" ht="21" customHeight="1" x14ac:dyDescent="0.2">
      <c r="B25" s="438"/>
      <c r="C25" s="425"/>
      <c r="D25" s="439"/>
      <c r="E25" s="250" t="s">
        <v>60</v>
      </c>
      <c r="F25" s="250" t="s">
        <v>61</v>
      </c>
      <c r="G25" s="241">
        <f t="shared" si="2"/>
        <v>0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</row>
    <row r="26" spans="2:19" ht="21" customHeight="1" x14ac:dyDescent="0.2">
      <c r="B26" s="438"/>
      <c r="C26" s="425"/>
      <c r="D26" s="439"/>
      <c r="E26" s="250" t="s">
        <v>62</v>
      </c>
      <c r="F26" s="250" t="s">
        <v>62</v>
      </c>
      <c r="G26" s="241">
        <f t="shared" si="2"/>
        <v>0</v>
      </c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</row>
    <row r="27" spans="2:19" ht="21" customHeight="1" x14ac:dyDescent="0.2">
      <c r="B27" s="438"/>
      <c r="C27" s="425"/>
      <c r="D27" s="439"/>
      <c r="E27" s="250" t="s">
        <v>63</v>
      </c>
      <c r="F27" s="250" t="s">
        <v>61</v>
      </c>
      <c r="G27" s="241">
        <f t="shared" si="2"/>
        <v>0</v>
      </c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</row>
    <row r="28" spans="2:19" ht="11.25" customHeight="1" x14ac:dyDescent="0.2">
      <c r="B28" s="438"/>
      <c r="C28" s="425"/>
      <c r="D28" s="439"/>
      <c r="E28" s="250" t="s">
        <v>64</v>
      </c>
      <c r="F28" s="250" t="s">
        <v>65</v>
      </c>
      <c r="G28" s="241">
        <f t="shared" si="2"/>
        <v>0</v>
      </c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</row>
    <row r="29" spans="2:19" ht="21.75" customHeight="1" x14ac:dyDescent="0.2">
      <c r="B29" s="438"/>
      <c r="C29" s="425"/>
      <c r="D29" s="439"/>
      <c r="E29" s="227" t="s">
        <v>64</v>
      </c>
      <c r="F29" s="227" t="s">
        <v>66</v>
      </c>
      <c r="G29" s="241">
        <f t="shared" si="2"/>
        <v>0</v>
      </c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</row>
    <row r="30" spans="2:19" ht="21" customHeight="1" x14ac:dyDescent="0.2">
      <c r="B30" s="438" t="s">
        <v>67</v>
      </c>
      <c r="C30" s="321" t="s">
        <v>68</v>
      </c>
      <c r="D30" s="417" t="s">
        <v>69</v>
      </c>
      <c r="E30" s="249" t="s">
        <v>58</v>
      </c>
      <c r="F30" s="249" t="s">
        <v>58</v>
      </c>
      <c r="G30" s="241">
        <f t="shared" si="2"/>
        <v>0</v>
      </c>
      <c r="H30" s="241">
        <f t="shared" ref="H30:S30" si="5">H31+H32+H33+H34+H35</f>
        <v>0</v>
      </c>
      <c r="I30" s="241">
        <f t="shared" si="5"/>
        <v>0</v>
      </c>
      <c r="J30" s="241">
        <f t="shared" si="5"/>
        <v>0</v>
      </c>
      <c r="K30" s="241">
        <f t="shared" si="5"/>
        <v>0</v>
      </c>
      <c r="L30" s="241">
        <f t="shared" si="5"/>
        <v>0</v>
      </c>
      <c r="M30" s="241">
        <f t="shared" si="5"/>
        <v>0</v>
      </c>
      <c r="N30" s="241">
        <f t="shared" si="5"/>
        <v>0</v>
      </c>
      <c r="O30" s="241">
        <f t="shared" si="5"/>
        <v>0</v>
      </c>
      <c r="P30" s="241">
        <f t="shared" si="5"/>
        <v>0</v>
      </c>
      <c r="Q30" s="241">
        <f t="shared" si="5"/>
        <v>0</v>
      </c>
      <c r="R30" s="241">
        <f t="shared" si="5"/>
        <v>0</v>
      </c>
      <c r="S30" s="241">
        <f t="shared" si="5"/>
        <v>0</v>
      </c>
    </row>
    <row r="31" spans="2:19" ht="13.5" customHeight="1" x14ac:dyDescent="0.2">
      <c r="B31" s="438"/>
      <c r="C31" s="321"/>
      <c r="D31" s="417"/>
      <c r="E31" s="250" t="s">
        <v>60</v>
      </c>
      <c r="F31" s="250" t="s">
        <v>61</v>
      </c>
      <c r="G31" s="241">
        <f t="shared" si="2"/>
        <v>0</v>
      </c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</row>
    <row r="32" spans="2:19" ht="24.75" customHeight="1" x14ac:dyDescent="0.2">
      <c r="B32" s="438"/>
      <c r="C32" s="321"/>
      <c r="D32" s="417"/>
      <c r="E32" s="250" t="s">
        <v>62</v>
      </c>
      <c r="F32" s="250" t="s">
        <v>62</v>
      </c>
      <c r="G32" s="241">
        <f t="shared" si="2"/>
        <v>0</v>
      </c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</row>
    <row r="33" spans="2:19" ht="21" customHeight="1" x14ac:dyDescent="0.2">
      <c r="B33" s="438"/>
      <c r="C33" s="321"/>
      <c r="D33" s="417"/>
      <c r="E33" s="250" t="s">
        <v>63</v>
      </c>
      <c r="F33" s="250" t="s">
        <v>61</v>
      </c>
      <c r="G33" s="241">
        <f t="shared" si="2"/>
        <v>0</v>
      </c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2:19" ht="21" customHeight="1" x14ac:dyDescent="0.2">
      <c r="B34" s="438"/>
      <c r="C34" s="321"/>
      <c r="D34" s="417"/>
      <c r="E34" s="250" t="s">
        <v>64</v>
      </c>
      <c r="F34" s="250" t="s">
        <v>65</v>
      </c>
      <c r="G34" s="241">
        <f t="shared" si="2"/>
        <v>0</v>
      </c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</row>
    <row r="35" spans="2:19" ht="21" customHeight="1" x14ac:dyDescent="0.2">
      <c r="B35" s="438"/>
      <c r="C35" s="321"/>
      <c r="D35" s="417"/>
      <c r="E35" s="227" t="s">
        <v>64</v>
      </c>
      <c r="F35" s="227" t="s">
        <v>66</v>
      </c>
      <c r="G35" s="241">
        <f t="shared" si="2"/>
        <v>0</v>
      </c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</row>
    <row r="36" spans="2:19" ht="21" customHeight="1" x14ac:dyDescent="0.2">
      <c r="B36" s="438" t="s">
        <v>70</v>
      </c>
      <c r="C36" s="320">
        <v>213</v>
      </c>
      <c r="D36" s="419">
        <v>119</v>
      </c>
      <c r="E36" s="249" t="s">
        <v>58</v>
      </c>
      <c r="F36" s="249" t="s">
        <v>58</v>
      </c>
      <c r="G36" s="241">
        <f t="shared" si="2"/>
        <v>0</v>
      </c>
      <c r="H36" s="241">
        <f t="shared" ref="H36:S36" si="6">H37+H38+H39+H40+H41</f>
        <v>0</v>
      </c>
      <c r="I36" s="241">
        <f t="shared" si="6"/>
        <v>0</v>
      </c>
      <c r="J36" s="241">
        <f t="shared" si="6"/>
        <v>0</v>
      </c>
      <c r="K36" s="241">
        <f t="shared" si="6"/>
        <v>0</v>
      </c>
      <c r="L36" s="241">
        <f t="shared" si="6"/>
        <v>0</v>
      </c>
      <c r="M36" s="241">
        <f t="shared" si="6"/>
        <v>0</v>
      </c>
      <c r="N36" s="241">
        <f t="shared" si="6"/>
        <v>0</v>
      </c>
      <c r="O36" s="241">
        <f t="shared" si="6"/>
        <v>0</v>
      </c>
      <c r="P36" s="241">
        <f t="shared" si="6"/>
        <v>0</v>
      </c>
      <c r="Q36" s="241">
        <f t="shared" si="6"/>
        <v>0</v>
      </c>
      <c r="R36" s="241">
        <f t="shared" si="6"/>
        <v>0</v>
      </c>
      <c r="S36" s="241">
        <f t="shared" si="6"/>
        <v>0</v>
      </c>
    </row>
    <row r="37" spans="2:19" ht="21" customHeight="1" x14ac:dyDescent="0.2">
      <c r="B37" s="438"/>
      <c r="C37" s="320"/>
      <c r="D37" s="419"/>
      <c r="E37" s="250" t="s">
        <v>60</v>
      </c>
      <c r="F37" s="250" t="s">
        <v>61</v>
      </c>
      <c r="G37" s="241">
        <f t="shared" si="2"/>
        <v>0</v>
      </c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</row>
    <row r="38" spans="2:19" ht="10.5" customHeight="1" x14ac:dyDescent="0.2">
      <c r="B38" s="438"/>
      <c r="C38" s="320"/>
      <c r="D38" s="419"/>
      <c r="E38" s="250" t="s">
        <v>62</v>
      </c>
      <c r="F38" s="250" t="s">
        <v>62</v>
      </c>
      <c r="G38" s="241">
        <f t="shared" si="2"/>
        <v>0</v>
      </c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</row>
    <row r="39" spans="2:19" ht="21" customHeight="1" x14ac:dyDescent="0.2">
      <c r="B39" s="438"/>
      <c r="C39" s="320"/>
      <c r="D39" s="419"/>
      <c r="E39" s="250" t="s">
        <v>63</v>
      </c>
      <c r="F39" s="250" t="s">
        <v>61</v>
      </c>
      <c r="G39" s="241">
        <f t="shared" si="2"/>
        <v>0</v>
      </c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</row>
    <row r="40" spans="2:19" ht="21" customHeight="1" x14ac:dyDescent="0.2">
      <c r="B40" s="438"/>
      <c r="C40" s="320"/>
      <c r="D40" s="419"/>
      <c r="E40" s="250" t="s">
        <v>64</v>
      </c>
      <c r="F40" s="250" t="s">
        <v>65</v>
      </c>
      <c r="G40" s="241">
        <f t="shared" si="2"/>
        <v>0</v>
      </c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</row>
    <row r="41" spans="2:19" ht="11.25" customHeight="1" x14ac:dyDescent="0.2">
      <c r="B41" s="438"/>
      <c r="C41" s="320"/>
      <c r="D41" s="419"/>
      <c r="E41" s="227" t="s">
        <v>64</v>
      </c>
      <c r="F41" s="227" t="s">
        <v>66</v>
      </c>
      <c r="G41" s="241">
        <f t="shared" si="2"/>
        <v>0</v>
      </c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</row>
    <row r="42" spans="2:19" ht="14.25" customHeight="1" x14ac:dyDescent="0.2">
      <c r="B42" s="76" t="s">
        <v>71</v>
      </c>
      <c r="C42" s="223" t="s">
        <v>58</v>
      </c>
      <c r="D42" s="224" t="s">
        <v>58</v>
      </c>
      <c r="E42" s="224" t="s">
        <v>58</v>
      </c>
      <c r="F42" s="224" t="s">
        <v>58</v>
      </c>
      <c r="G42" s="241">
        <f t="shared" si="2"/>
        <v>0</v>
      </c>
      <c r="H42" s="252">
        <f t="shared" ref="H42:S42" si="7">H23+H140</f>
        <v>0</v>
      </c>
      <c r="I42" s="252">
        <f t="shared" si="7"/>
        <v>0</v>
      </c>
      <c r="J42" s="252">
        <f t="shared" si="7"/>
        <v>0</v>
      </c>
      <c r="K42" s="252">
        <f t="shared" si="7"/>
        <v>0</v>
      </c>
      <c r="L42" s="252">
        <f t="shared" si="7"/>
        <v>0</v>
      </c>
      <c r="M42" s="252">
        <f t="shared" si="7"/>
        <v>0</v>
      </c>
      <c r="N42" s="252">
        <f t="shared" si="7"/>
        <v>0</v>
      </c>
      <c r="O42" s="252">
        <f t="shared" si="7"/>
        <v>0</v>
      </c>
      <c r="P42" s="252">
        <f t="shared" si="7"/>
        <v>0</v>
      </c>
      <c r="Q42" s="252">
        <f t="shared" si="7"/>
        <v>0</v>
      </c>
      <c r="R42" s="252">
        <f t="shared" si="7"/>
        <v>0</v>
      </c>
      <c r="S42" s="252">
        <f t="shared" si="7"/>
        <v>0</v>
      </c>
    </row>
    <row r="43" spans="2:19" ht="21" customHeight="1" x14ac:dyDescent="0.2">
      <c r="B43" s="76" t="s">
        <v>72</v>
      </c>
      <c r="C43" s="223" t="s">
        <v>58</v>
      </c>
      <c r="D43" s="224" t="s">
        <v>58</v>
      </c>
      <c r="E43" s="224" t="s">
        <v>58</v>
      </c>
      <c r="F43" s="224" t="s">
        <v>58</v>
      </c>
      <c r="G43" s="241">
        <f t="shared" si="2"/>
        <v>0</v>
      </c>
      <c r="H43" s="252">
        <f t="shared" ref="H43:S43" si="8">H21-H42</f>
        <v>0</v>
      </c>
      <c r="I43" s="252">
        <f t="shared" si="8"/>
        <v>0</v>
      </c>
      <c r="J43" s="252">
        <f t="shared" si="8"/>
        <v>0</v>
      </c>
      <c r="K43" s="252">
        <f t="shared" si="8"/>
        <v>0</v>
      </c>
      <c r="L43" s="252">
        <f t="shared" si="8"/>
        <v>0</v>
      </c>
      <c r="M43" s="252">
        <f t="shared" si="8"/>
        <v>0</v>
      </c>
      <c r="N43" s="252">
        <f t="shared" si="8"/>
        <v>0</v>
      </c>
      <c r="O43" s="252">
        <f t="shared" si="8"/>
        <v>0</v>
      </c>
      <c r="P43" s="252">
        <f t="shared" si="8"/>
        <v>0</v>
      </c>
      <c r="Q43" s="252">
        <f t="shared" si="8"/>
        <v>0</v>
      </c>
      <c r="R43" s="252">
        <f t="shared" si="8"/>
        <v>0</v>
      </c>
      <c r="S43" s="252">
        <f t="shared" si="8"/>
        <v>0</v>
      </c>
    </row>
    <row r="44" spans="2:19" ht="12.75" customHeight="1" x14ac:dyDescent="0.2">
      <c r="B44" s="246" t="s">
        <v>73</v>
      </c>
      <c r="C44" s="223" t="s">
        <v>268</v>
      </c>
      <c r="D44" s="224" t="s">
        <v>58</v>
      </c>
      <c r="E44" s="224" t="s">
        <v>58</v>
      </c>
      <c r="F44" s="224" t="s">
        <v>58</v>
      </c>
      <c r="G44" s="241">
        <f t="shared" si="2"/>
        <v>0</v>
      </c>
      <c r="H44" s="247">
        <f t="shared" ref="H44:S44" si="9">H52+H72+H78+H84+H102+H46</f>
        <v>0</v>
      </c>
      <c r="I44" s="247">
        <f t="shared" si="9"/>
        <v>0</v>
      </c>
      <c r="J44" s="247">
        <f t="shared" si="9"/>
        <v>0</v>
      </c>
      <c r="K44" s="247">
        <f t="shared" si="9"/>
        <v>0</v>
      </c>
      <c r="L44" s="247">
        <f t="shared" si="9"/>
        <v>0</v>
      </c>
      <c r="M44" s="247">
        <f t="shared" si="9"/>
        <v>0</v>
      </c>
      <c r="N44" s="247">
        <f t="shared" si="9"/>
        <v>0</v>
      </c>
      <c r="O44" s="247">
        <f t="shared" si="9"/>
        <v>0</v>
      </c>
      <c r="P44" s="247">
        <f t="shared" si="9"/>
        <v>0</v>
      </c>
      <c r="Q44" s="247">
        <f t="shared" si="9"/>
        <v>0</v>
      </c>
      <c r="R44" s="247">
        <f t="shared" si="9"/>
        <v>0</v>
      </c>
      <c r="S44" s="247">
        <f t="shared" si="9"/>
        <v>0</v>
      </c>
    </row>
    <row r="45" spans="2:19" ht="21" customHeight="1" x14ac:dyDescent="0.2">
      <c r="B45" s="248" t="s">
        <v>74</v>
      </c>
      <c r="C45" s="68" t="s">
        <v>58</v>
      </c>
      <c r="D45" s="227" t="s">
        <v>58</v>
      </c>
      <c r="E45" s="227" t="s">
        <v>58</v>
      </c>
      <c r="F45" s="227" t="s">
        <v>58</v>
      </c>
      <c r="G45" s="245" t="s">
        <v>58</v>
      </c>
      <c r="H45" s="227" t="s">
        <v>58</v>
      </c>
      <c r="I45" s="227" t="s">
        <v>58</v>
      </c>
      <c r="J45" s="227" t="s">
        <v>58</v>
      </c>
      <c r="K45" s="68" t="s">
        <v>58</v>
      </c>
      <c r="L45" s="227" t="s">
        <v>58</v>
      </c>
      <c r="M45" s="227" t="s">
        <v>58</v>
      </c>
      <c r="N45" s="227" t="s">
        <v>58</v>
      </c>
      <c r="O45" s="68" t="s">
        <v>58</v>
      </c>
      <c r="P45" s="227" t="s">
        <v>58</v>
      </c>
      <c r="Q45" s="227" t="s">
        <v>58</v>
      </c>
      <c r="R45" s="227" t="s">
        <v>58</v>
      </c>
      <c r="S45" s="227" t="s">
        <v>58</v>
      </c>
    </row>
    <row r="46" spans="2:19" ht="12.75" customHeight="1" x14ac:dyDescent="0.2">
      <c r="B46" s="438" t="s">
        <v>75</v>
      </c>
      <c r="C46" s="321" t="s">
        <v>269</v>
      </c>
      <c r="D46" s="417" t="s">
        <v>211</v>
      </c>
      <c r="E46" s="249" t="s">
        <v>58</v>
      </c>
      <c r="F46" s="249" t="s">
        <v>58</v>
      </c>
      <c r="G46" s="241">
        <f t="shared" ref="G46:G52" si="10">H46+I46+J46+K46+L46+M46+N46+O46+P46+Q46+R46+S46</f>
        <v>0</v>
      </c>
      <c r="H46" s="241">
        <f t="shared" ref="H46:S46" si="11">H47+H48+H49+H50+H51</f>
        <v>0</v>
      </c>
      <c r="I46" s="241">
        <f t="shared" si="11"/>
        <v>0</v>
      </c>
      <c r="J46" s="241">
        <f t="shared" si="11"/>
        <v>0</v>
      </c>
      <c r="K46" s="241">
        <f t="shared" si="11"/>
        <v>0</v>
      </c>
      <c r="L46" s="241">
        <f t="shared" si="11"/>
        <v>0</v>
      </c>
      <c r="M46" s="241">
        <f t="shared" si="11"/>
        <v>0</v>
      </c>
      <c r="N46" s="241">
        <f t="shared" si="11"/>
        <v>0</v>
      </c>
      <c r="O46" s="241">
        <f t="shared" si="11"/>
        <v>0</v>
      </c>
      <c r="P46" s="241">
        <f t="shared" si="11"/>
        <v>0</v>
      </c>
      <c r="Q46" s="241">
        <f t="shared" si="11"/>
        <v>0</v>
      </c>
      <c r="R46" s="241">
        <f t="shared" si="11"/>
        <v>0</v>
      </c>
      <c r="S46" s="241">
        <f t="shared" si="11"/>
        <v>0</v>
      </c>
    </row>
    <row r="47" spans="2:19" ht="21" customHeight="1" x14ac:dyDescent="0.2">
      <c r="B47" s="438"/>
      <c r="C47" s="321"/>
      <c r="D47" s="417"/>
      <c r="E47" s="250" t="s">
        <v>60</v>
      </c>
      <c r="F47" s="250" t="s">
        <v>61</v>
      </c>
      <c r="G47" s="241">
        <f t="shared" si="10"/>
        <v>0</v>
      </c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</row>
    <row r="48" spans="2:19" ht="21" customHeight="1" x14ac:dyDescent="0.2">
      <c r="B48" s="438"/>
      <c r="C48" s="321"/>
      <c r="D48" s="417"/>
      <c r="E48" s="250" t="s">
        <v>62</v>
      </c>
      <c r="F48" s="250" t="s">
        <v>62</v>
      </c>
      <c r="G48" s="241">
        <f t="shared" si="10"/>
        <v>0</v>
      </c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</row>
    <row r="49" spans="2:19" ht="21" customHeight="1" x14ac:dyDescent="0.2">
      <c r="B49" s="438"/>
      <c r="C49" s="321"/>
      <c r="D49" s="417"/>
      <c r="E49" s="250" t="s">
        <v>63</v>
      </c>
      <c r="F49" s="250" t="s">
        <v>61</v>
      </c>
      <c r="G49" s="241">
        <f t="shared" si="10"/>
        <v>0</v>
      </c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</row>
    <row r="50" spans="2:19" ht="10.5" customHeight="1" x14ac:dyDescent="0.2">
      <c r="B50" s="438"/>
      <c r="C50" s="321"/>
      <c r="D50" s="417"/>
      <c r="E50" s="250" t="s">
        <v>64</v>
      </c>
      <c r="F50" s="250" t="s">
        <v>65</v>
      </c>
      <c r="G50" s="241">
        <f t="shared" si="10"/>
        <v>0</v>
      </c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</row>
    <row r="51" spans="2:19" ht="26.25" customHeight="1" x14ac:dyDescent="0.2">
      <c r="B51" s="438"/>
      <c r="C51" s="321"/>
      <c r="D51" s="417"/>
      <c r="E51" s="227" t="s">
        <v>64</v>
      </c>
      <c r="F51" s="227" t="s">
        <v>66</v>
      </c>
      <c r="G51" s="241">
        <f t="shared" si="10"/>
        <v>0</v>
      </c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</row>
    <row r="52" spans="2:19" ht="19.5" customHeight="1" x14ac:dyDescent="0.2">
      <c r="B52" s="246" t="s">
        <v>76</v>
      </c>
      <c r="C52" s="223" t="s">
        <v>270</v>
      </c>
      <c r="D52" s="224" t="s">
        <v>58</v>
      </c>
      <c r="E52" s="224" t="s">
        <v>58</v>
      </c>
      <c r="F52" s="224" t="s">
        <v>58</v>
      </c>
      <c r="G52" s="241">
        <f t="shared" si="10"/>
        <v>0</v>
      </c>
      <c r="H52" s="253">
        <f t="shared" ref="H52:S52" si="12">H54+H60+H66</f>
        <v>0</v>
      </c>
      <c r="I52" s="253">
        <f t="shared" si="12"/>
        <v>0</v>
      </c>
      <c r="J52" s="253">
        <f t="shared" si="12"/>
        <v>0</v>
      </c>
      <c r="K52" s="253">
        <f t="shared" si="12"/>
        <v>0</v>
      </c>
      <c r="L52" s="253">
        <f t="shared" si="12"/>
        <v>0</v>
      </c>
      <c r="M52" s="253">
        <f t="shared" si="12"/>
        <v>0</v>
      </c>
      <c r="N52" s="253">
        <f t="shared" si="12"/>
        <v>0</v>
      </c>
      <c r="O52" s="253">
        <f t="shared" si="12"/>
        <v>0</v>
      </c>
      <c r="P52" s="253">
        <f t="shared" si="12"/>
        <v>0</v>
      </c>
      <c r="Q52" s="253">
        <f t="shared" si="12"/>
        <v>0</v>
      </c>
      <c r="R52" s="253">
        <f t="shared" si="12"/>
        <v>0</v>
      </c>
      <c r="S52" s="253">
        <f t="shared" si="12"/>
        <v>0</v>
      </c>
    </row>
    <row r="53" spans="2:19" ht="10.5" customHeight="1" x14ac:dyDescent="0.2">
      <c r="B53" s="248" t="s">
        <v>19</v>
      </c>
      <c r="C53" s="68" t="s">
        <v>58</v>
      </c>
      <c r="D53" s="227" t="s">
        <v>58</v>
      </c>
      <c r="E53" s="227" t="s">
        <v>58</v>
      </c>
      <c r="F53" s="227" t="s">
        <v>58</v>
      </c>
      <c r="G53" s="245" t="s">
        <v>58</v>
      </c>
      <c r="H53" s="227" t="s">
        <v>58</v>
      </c>
      <c r="I53" s="227" t="s">
        <v>58</v>
      </c>
      <c r="J53" s="227" t="s">
        <v>58</v>
      </c>
      <c r="K53" s="68" t="s">
        <v>58</v>
      </c>
      <c r="L53" s="227" t="s">
        <v>58</v>
      </c>
      <c r="M53" s="227" t="s">
        <v>58</v>
      </c>
      <c r="N53" s="227" t="s">
        <v>58</v>
      </c>
      <c r="O53" s="68" t="s">
        <v>58</v>
      </c>
      <c r="P53" s="227" t="s">
        <v>58</v>
      </c>
      <c r="Q53" s="227" t="s">
        <v>58</v>
      </c>
      <c r="R53" s="227" t="s">
        <v>58</v>
      </c>
      <c r="S53" s="227" t="s">
        <v>58</v>
      </c>
    </row>
    <row r="54" spans="2:19" ht="21.75" customHeight="1" x14ac:dyDescent="0.2">
      <c r="B54" s="438" t="s">
        <v>271</v>
      </c>
      <c r="C54" s="321" t="s">
        <v>270</v>
      </c>
      <c r="D54" s="417" t="s">
        <v>69</v>
      </c>
      <c r="E54" s="249" t="s">
        <v>58</v>
      </c>
      <c r="F54" s="249" t="s">
        <v>58</v>
      </c>
      <c r="G54" s="241">
        <f t="shared" ref="G54:G83" si="13">H54+I54+J54+K54+L54+M54+N54+O54+P54+Q54+R54+S54</f>
        <v>0</v>
      </c>
      <c r="H54" s="241">
        <f t="shared" ref="H54:S54" si="14">H55+H56+H57+H58+H59</f>
        <v>0</v>
      </c>
      <c r="I54" s="241">
        <f t="shared" si="14"/>
        <v>0</v>
      </c>
      <c r="J54" s="241">
        <f t="shared" si="14"/>
        <v>0</v>
      </c>
      <c r="K54" s="241">
        <f t="shared" si="14"/>
        <v>0</v>
      </c>
      <c r="L54" s="241">
        <f t="shared" si="14"/>
        <v>0</v>
      </c>
      <c r="M54" s="241">
        <f t="shared" si="14"/>
        <v>0</v>
      </c>
      <c r="N54" s="241">
        <f t="shared" si="14"/>
        <v>0</v>
      </c>
      <c r="O54" s="241">
        <f t="shared" si="14"/>
        <v>0</v>
      </c>
      <c r="P54" s="241">
        <f t="shared" si="14"/>
        <v>0</v>
      </c>
      <c r="Q54" s="241">
        <f t="shared" si="14"/>
        <v>0</v>
      </c>
      <c r="R54" s="241">
        <f t="shared" si="14"/>
        <v>0</v>
      </c>
      <c r="S54" s="241">
        <f t="shared" si="14"/>
        <v>0</v>
      </c>
    </row>
    <row r="55" spans="2:19" ht="25.5" customHeight="1" x14ac:dyDescent="0.2">
      <c r="B55" s="438"/>
      <c r="C55" s="321"/>
      <c r="D55" s="417"/>
      <c r="E55" s="250" t="s">
        <v>60</v>
      </c>
      <c r="F55" s="250" t="s">
        <v>61</v>
      </c>
      <c r="G55" s="241">
        <f t="shared" si="13"/>
        <v>0</v>
      </c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</row>
    <row r="56" spans="2:19" ht="17.25" customHeight="1" x14ac:dyDescent="0.2">
      <c r="B56" s="438"/>
      <c r="C56" s="321"/>
      <c r="D56" s="417"/>
      <c r="E56" s="250" t="s">
        <v>62</v>
      </c>
      <c r="F56" s="250" t="s">
        <v>62</v>
      </c>
      <c r="G56" s="241">
        <f t="shared" si="13"/>
        <v>0</v>
      </c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</row>
    <row r="57" spans="2:19" ht="13.5" customHeight="1" x14ac:dyDescent="0.2">
      <c r="B57" s="438"/>
      <c r="C57" s="321"/>
      <c r="D57" s="417"/>
      <c r="E57" s="250" t="s">
        <v>63</v>
      </c>
      <c r="F57" s="250" t="s">
        <v>61</v>
      </c>
      <c r="G57" s="241">
        <f t="shared" si="13"/>
        <v>0</v>
      </c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</row>
    <row r="58" spans="2:19" ht="21" customHeight="1" x14ac:dyDescent="0.2">
      <c r="B58" s="438"/>
      <c r="C58" s="321"/>
      <c r="D58" s="417"/>
      <c r="E58" s="250" t="s">
        <v>64</v>
      </c>
      <c r="F58" s="250" t="s">
        <v>65</v>
      </c>
      <c r="G58" s="241">
        <f t="shared" si="13"/>
        <v>0</v>
      </c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</row>
    <row r="59" spans="2:19" ht="21" customHeight="1" x14ac:dyDescent="0.2">
      <c r="B59" s="438"/>
      <c r="C59" s="321"/>
      <c r="D59" s="417"/>
      <c r="E59" s="227" t="s">
        <v>64</v>
      </c>
      <c r="F59" s="227" t="s">
        <v>66</v>
      </c>
      <c r="G59" s="241">
        <f t="shared" si="13"/>
        <v>0</v>
      </c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</row>
    <row r="60" spans="2:19" ht="21" customHeight="1" x14ac:dyDescent="0.2">
      <c r="B60" s="438"/>
      <c r="C60" s="321"/>
      <c r="D60" s="417" t="s">
        <v>211</v>
      </c>
      <c r="E60" s="249" t="s">
        <v>58</v>
      </c>
      <c r="F60" s="249" t="s">
        <v>58</v>
      </c>
      <c r="G60" s="241">
        <f t="shared" si="13"/>
        <v>0</v>
      </c>
      <c r="H60" s="241">
        <f t="shared" ref="H60:S60" si="15">H61+H62+H63+H64+H65</f>
        <v>0</v>
      </c>
      <c r="I60" s="241">
        <f t="shared" si="15"/>
        <v>0</v>
      </c>
      <c r="J60" s="241">
        <f t="shared" si="15"/>
        <v>0</v>
      </c>
      <c r="K60" s="241">
        <f t="shared" si="15"/>
        <v>0</v>
      </c>
      <c r="L60" s="241">
        <f t="shared" si="15"/>
        <v>0</v>
      </c>
      <c r="M60" s="241">
        <f t="shared" si="15"/>
        <v>0</v>
      </c>
      <c r="N60" s="241">
        <f t="shared" si="15"/>
        <v>0</v>
      </c>
      <c r="O60" s="241">
        <f t="shared" si="15"/>
        <v>0</v>
      </c>
      <c r="P60" s="241">
        <f t="shared" si="15"/>
        <v>0</v>
      </c>
      <c r="Q60" s="241">
        <f t="shared" si="15"/>
        <v>0</v>
      </c>
      <c r="R60" s="241">
        <f t="shared" si="15"/>
        <v>0</v>
      </c>
      <c r="S60" s="241">
        <f t="shared" si="15"/>
        <v>0</v>
      </c>
    </row>
    <row r="61" spans="2:19" ht="21" customHeight="1" x14ac:dyDescent="0.2">
      <c r="B61" s="438"/>
      <c r="C61" s="321"/>
      <c r="D61" s="417"/>
      <c r="E61" s="250" t="s">
        <v>60</v>
      </c>
      <c r="F61" s="250" t="s">
        <v>61</v>
      </c>
      <c r="G61" s="241">
        <f t="shared" si="13"/>
        <v>0</v>
      </c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</row>
    <row r="62" spans="2:19" ht="21" customHeight="1" x14ac:dyDescent="0.2">
      <c r="B62" s="438"/>
      <c r="C62" s="321"/>
      <c r="D62" s="417"/>
      <c r="E62" s="250" t="s">
        <v>62</v>
      </c>
      <c r="F62" s="250" t="s">
        <v>62</v>
      </c>
      <c r="G62" s="241">
        <f t="shared" si="13"/>
        <v>0</v>
      </c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</row>
    <row r="63" spans="2:19" ht="21" customHeight="1" x14ac:dyDescent="0.2">
      <c r="B63" s="438"/>
      <c r="C63" s="321"/>
      <c r="D63" s="417"/>
      <c r="E63" s="250" t="s">
        <v>63</v>
      </c>
      <c r="F63" s="250" t="s">
        <v>61</v>
      </c>
      <c r="G63" s="241">
        <f t="shared" si="13"/>
        <v>0</v>
      </c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</row>
    <row r="64" spans="2:19" ht="21" customHeight="1" x14ac:dyDescent="0.2">
      <c r="B64" s="438"/>
      <c r="C64" s="321"/>
      <c r="D64" s="417"/>
      <c r="E64" s="250" t="s">
        <v>64</v>
      </c>
      <c r="F64" s="250" t="s">
        <v>65</v>
      </c>
      <c r="G64" s="241">
        <f t="shared" si="13"/>
        <v>0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</row>
    <row r="65" spans="2:19" ht="21" customHeight="1" x14ac:dyDescent="0.2">
      <c r="B65" s="438"/>
      <c r="C65" s="321"/>
      <c r="D65" s="417"/>
      <c r="E65" s="227" t="s">
        <v>64</v>
      </c>
      <c r="F65" s="227" t="s">
        <v>66</v>
      </c>
      <c r="G65" s="241">
        <f t="shared" si="13"/>
        <v>0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</row>
    <row r="66" spans="2:19" ht="11.25" customHeight="1" x14ac:dyDescent="0.2">
      <c r="B66" s="438"/>
      <c r="C66" s="321"/>
      <c r="D66" s="417" t="s">
        <v>214</v>
      </c>
      <c r="E66" s="249" t="s">
        <v>58</v>
      </c>
      <c r="F66" s="249" t="s">
        <v>58</v>
      </c>
      <c r="G66" s="241">
        <f t="shared" si="13"/>
        <v>0</v>
      </c>
      <c r="H66" s="241">
        <f t="shared" ref="H66:S66" si="16">H67+H68+H69+H70+H71</f>
        <v>0</v>
      </c>
      <c r="I66" s="241">
        <f t="shared" si="16"/>
        <v>0</v>
      </c>
      <c r="J66" s="241">
        <f t="shared" si="16"/>
        <v>0</v>
      </c>
      <c r="K66" s="241">
        <f t="shared" si="16"/>
        <v>0</v>
      </c>
      <c r="L66" s="241">
        <f t="shared" si="16"/>
        <v>0</v>
      </c>
      <c r="M66" s="241">
        <f t="shared" si="16"/>
        <v>0</v>
      </c>
      <c r="N66" s="241">
        <f t="shared" si="16"/>
        <v>0</v>
      </c>
      <c r="O66" s="241">
        <f t="shared" si="16"/>
        <v>0</v>
      </c>
      <c r="P66" s="241">
        <f t="shared" si="16"/>
        <v>0</v>
      </c>
      <c r="Q66" s="241">
        <f t="shared" si="16"/>
        <v>0</v>
      </c>
      <c r="R66" s="241">
        <f t="shared" si="16"/>
        <v>0</v>
      </c>
      <c r="S66" s="241">
        <f t="shared" si="16"/>
        <v>0</v>
      </c>
    </row>
    <row r="67" spans="2:19" ht="25.5" customHeight="1" x14ac:dyDescent="0.2">
      <c r="B67" s="438"/>
      <c r="C67" s="321"/>
      <c r="D67" s="417"/>
      <c r="E67" s="250" t="s">
        <v>60</v>
      </c>
      <c r="F67" s="250" t="s">
        <v>61</v>
      </c>
      <c r="G67" s="241">
        <f t="shared" si="13"/>
        <v>0</v>
      </c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</row>
    <row r="68" spans="2:19" ht="27.6" customHeight="1" x14ac:dyDescent="0.2">
      <c r="B68" s="438"/>
      <c r="C68" s="321"/>
      <c r="D68" s="417"/>
      <c r="E68" s="250" t="s">
        <v>62</v>
      </c>
      <c r="F68" s="250" t="s">
        <v>62</v>
      </c>
      <c r="G68" s="241">
        <f t="shared" si="13"/>
        <v>0</v>
      </c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</row>
    <row r="69" spans="2:19" ht="27.6" customHeight="1" x14ac:dyDescent="0.2">
      <c r="B69" s="438"/>
      <c r="C69" s="321"/>
      <c r="D69" s="417"/>
      <c r="E69" s="250" t="s">
        <v>63</v>
      </c>
      <c r="F69" s="250" t="s">
        <v>61</v>
      </c>
      <c r="G69" s="241">
        <f t="shared" si="13"/>
        <v>0</v>
      </c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</row>
    <row r="70" spans="2:19" ht="37.9" customHeight="1" x14ac:dyDescent="0.2">
      <c r="B70" s="438"/>
      <c r="C70" s="321"/>
      <c r="D70" s="417"/>
      <c r="E70" s="250" t="s">
        <v>64</v>
      </c>
      <c r="F70" s="250" t="s">
        <v>65</v>
      </c>
      <c r="G70" s="241">
        <f t="shared" si="13"/>
        <v>0</v>
      </c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</row>
    <row r="71" spans="2:19" ht="13.5" customHeight="1" x14ac:dyDescent="0.2">
      <c r="B71" s="438"/>
      <c r="C71" s="321"/>
      <c r="D71" s="417"/>
      <c r="E71" s="227" t="s">
        <v>64</v>
      </c>
      <c r="F71" s="227" t="s">
        <v>66</v>
      </c>
      <c r="G71" s="241">
        <f t="shared" si="13"/>
        <v>0</v>
      </c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</row>
    <row r="72" spans="2:19" ht="12.75" customHeight="1" x14ac:dyDescent="0.2">
      <c r="B72" s="438" t="s">
        <v>77</v>
      </c>
      <c r="C72" s="321" t="s">
        <v>215</v>
      </c>
      <c r="D72" s="417" t="s">
        <v>211</v>
      </c>
      <c r="E72" s="249" t="s">
        <v>58</v>
      </c>
      <c r="F72" s="249" t="s">
        <v>58</v>
      </c>
      <c r="G72" s="241">
        <f t="shared" si="13"/>
        <v>0</v>
      </c>
      <c r="H72" s="241">
        <f t="shared" ref="H72:S72" si="17">H73+H74+H75+H76+H77</f>
        <v>0</v>
      </c>
      <c r="I72" s="241">
        <f t="shared" si="17"/>
        <v>0</v>
      </c>
      <c r="J72" s="241">
        <f t="shared" si="17"/>
        <v>0</v>
      </c>
      <c r="K72" s="241">
        <f t="shared" si="17"/>
        <v>0</v>
      </c>
      <c r="L72" s="241">
        <f t="shared" si="17"/>
        <v>0</v>
      </c>
      <c r="M72" s="241">
        <f t="shared" si="17"/>
        <v>0</v>
      </c>
      <c r="N72" s="241">
        <f t="shared" si="17"/>
        <v>0</v>
      </c>
      <c r="O72" s="241">
        <f t="shared" si="17"/>
        <v>0</v>
      </c>
      <c r="P72" s="241">
        <f t="shared" si="17"/>
        <v>0</v>
      </c>
      <c r="Q72" s="241">
        <f t="shared" si="17"/>
        <v>0</v>
      </c>
      <c r="R72" s="241">
        <f t="shared" si="17"/>
        <v>0</v>
      </c>
      <c r="S72" s="241">
        <f t="shared" si="17"/>
        <v>0</v>
      </c>
    </row>
    <row r="73" spans="2:19" ht="21" customHeight="1" x14ac:dyDescent="0.2">
      <c r="B73" s="438"/>
      <c r="C73" s="321"/>
      <c r="D73" s="417"/>
      <c r="E73" s="250" t="s">
        <v>60</v>
      </c>
      <c r="F73" s="250" t="s">
        <v>61</v>
      </c>
      <c r="G73" s="241">
        <f t="shared" si="13"/>
        <v>0</v>
      </c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</row>
    <row r="74" spans="2:19" ht="21" customHeight="1" x14ac:dyDescent="0.2">
      <c r="B74" s="438"/>
      <c r="C74" s="321"/>
      <c r="D74" s="417"/>
      <c r="E74" s="250" t="s">
        <v>62</v>
      </c>
      <c r="F74" s="250" t="s">
        <v>62</v>
      </c>
      <c r="G74" s="241">
        <f t="shared" si="13"/>
        <v>0</v>
      </c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</row>
    <row r="75" spans="2:19" ht="21" customHeight="1" x14ac:dyDescent="0.2">
      <c r="B75" s="438"/>
      <c r="C75" s="321"/>
      <c r="D75" s="417"/>
      <c r="E75" s="250" t="s">
        <v>63</v>
      </c>
      <c r="F75" s="250" t="s">
        <v>61</v>
      </c>
      <c r="G75" s="241">
        <f t="shared" si="13"/>
        <v>0</v>
      </c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</row>
    <row r="76" spans="2:19" ht="21" customHeight="1" x14ac:dyDescent="0.2">
      <c r="B76" s="438"/>
      <c r="C76" s="321"/>
      <c r="D76" s="417"/>
      <c r="E76" s="250" t="s">
        <v>64</v>
      </c>
      <c r="F76" s="250" t="s">
        <v>65</v>
      </c>
      <c r="G76" s="241">
        <f t="shared" si="13"/>
        <v>0</v>
      </c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</row>
    <row r="77" spans="2:19" ht="13.5" customHeight="1" x14ac:dyDescent="0.2">
      <c r="B77" s="438"/>
      <c r="C77" s="321"/>
      <c r="D77" s="417"/>
      <c r="E77" s="227" t="s">
        <v>64</v>
      </c>
      <c r="F77" s="227" t="s">
        <v>66</v>
      </c>
      <c r="G77" s="241">
        <f t="shared" si="13"/>
        <v>0</v>
      </c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</row>
    <row r="78" spans="2:19" ht="29.25" customHeight="1" x14ac:dyDescent="0.2">
      <c r="B78" s="438" t="s">
        <v>78</v>
      </c>
      <c r="C78" s="321" t="s">
        <v>216</v>
      </c>
      <c r="D78" s="417" t="s">
        <v>211</v>
      </c>
      <c r="E78" s="249" t="s">
        <v>58</v>
      </c>
      <c r="F78" s="249" t="s">
        <v>58</v>
      </c>
      <c r="G78" s="241">
        <f t="shared" si="13"/>
        <v>0</v>
      </c>
      <c r="H78" s="241">
        <f t="shared" ref="H78:S78" si="18">H79+H80+H81+H82+H83</f>
        <v>0</v>
      </c>
      <c r="I78" s="241">
        <f t="shared" si="18"/>
        <v>0</v>
      </c>
      <c r="J78" s="241">
        <f t="shared" si="18"/>
        <v>0</v>
      </c>
      <c r="K78" s="241">
        <f t="shared" si="18"/>
        <v>0</v>
      </c>
      <c r="L78" s="241">
        <f t="shared" si="18"/>
        <v>0</v>
      </c>
      <c r="M78" s="241">
        <f t="shared" si="18"/>
        <v>0</v>
      </c>
      <c r="N78" s="241">
        <f t="shared" si="18"/>
        <v>0</v>
      </c>
      <c r="O78" s="241">
        <f t="shared" si="18"/>
        <v>0</v>
      </c>
      <c r="P78" s="241">
        <f t="shared" si="18"/>
        <v>0</v>
      </c>
      <c r="Q78" s="241">
        <f t="shared" si="18"/>
        <v>0</v>
      </c>
      <c r="R78" s="241">
        <f t="shared" si="18"/>
        <v>0</v>
      </c>
      <c r="S78" s="241">
        <f t="shared" si="18"/>
        <v>0</v>
      </c>
    </row>
    <row r="79" spans="2:19" ht="33.6" customHeight="1" x14ac:dyDescent="0.2">
      <c r="B79" s="438"/>
      <c r="C79" s="321"/>
      <c r="D79" s="417"/>
      <c r="E79" s="250" t="s">
        <v>60</v>
      </c>
      <c r="F79" s="250" t="s">
        <v>61</v>
      </c>
      <c r="G79" s="241">
        <f t="shared" si="13"/>
        <v>0</v>
      </c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</row>
    <row r="80" spans="2:19" ht="11.25" customHeight="1" x14ac:dyDescent="0.2">
      <c r="B80" s="438"/>
      <c r="C80" s="321"/>
      <c r="D80" s="417"/>
      <c r="E80" s="250" t="s">
        <v>62</v>
      </c>
      <c r="F80" s="250" t="s">
        <v>62</v>
      </c>
      <c r="G80" s="241">
        <f t="shared" si="13"/>
        <v>0</v>
      </c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</row>
    <row r="81" spans="2:19" ht="24" customHeight="1" x14ac:dyDescent="0.2">
      <c r="B81" s="438"/>
      <c r="C81" s="321"/>
      <c r="D81" s="417"/>
      <c r="E81" s="250" t="s">
        <v>63</v>
      </c>
      <c r="F81" s="250" t="s">
        <v>61</v>
      </c>
      <c r="G81" s="241">
        <f t="shared" si="13"/>
        <v>0</v>
      </c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</row>
    <row r="82" spans="2:19" x14ac:dyDescent="0.2">
      <c r="B82" s="438"/>
      <c r="C82" s="321"/>
      <c r="D82" s="417"/>
      <c r="E82" s="250" t="s">
        <v>64</v>
      </c>
      <c r="F82" s="250" t="s">
        <v>65</v>
      </c>
      <c r="G82" s="241">
        <f t="shared" si="13"/>
        <v>0</v>
      </c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</row>
    <row r="83" spans="2:19" x14ac:dyDescent="0.2">
      <c r="B83" s="438"/>
      <c r="C83" s="321"/>
      <c r="D83" s="417"/>
      <c r="E83" s="227" t="s">
        <v>64</v>
      </c>
      <c r="F83" s="227" t="s">
        <v>66</v>
      </c>
      <c r="G83" s="241">
        <f t="shared" si="13"/>
        <v>0</v>
      </c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</row>
    <row r="84" spans="2:19" x14ac:dyDescent="0.2">
      <c r="B84" s="246" t="s">
        <v>79</v>
      </c>
      <c r="C84" s="68" t="s">
        <v>217</v>
      </c>
      <c r="D84" s="227" t="s">
        <v>58</v>
      </c>
      <c r="E84" s="227" t="s">
        <v>58</v>
      </c>
      <c r="F84" s="227" t="s">
        <v>58</v>
      </c>
      <c r="G84" s="241">
        <f>H83+I83+J83+K83+L83+M83+N83+O83+P83+Q83+R83+S83</f>
        <v>0</v>
      </c>
      <c r="H84" s="254">
        <f t="shared" ref="H84:S84" si="19">H86+H92</f>
        <v>0</v>
      </c>
      <c r="I84" s="254">
        <f t="shared" si="19"/>
        <v>0</v>
      </c>
      <c r="J84" s="254">
        <f t="shared" si="19"/>
        <v>0</v>
      </c>
      <c r="K84" s="254">
        <f t="shared" si="19"/>
        <v>0</v>
      </c>
      <c r="L84" s="254">
        <f t="shared" si="19"/>
        <v>0</v>
      </c>
      <c r="M84" s="254">
        <f t="shared" si="19"/>
        <v>0</v>
      </c>
      <c r="N84" s="254">
        <f t="shared" si="19"/>
        <v>0</v>
      </c>
      <c r="O84" s="254">
        <f t="shared" si="19"/>
        <v>0</v>
      </c>
      <c r="P84" s="254">
        <f t="shared" si="19"/>
        <v>0</v>
      </c>
      <c r="Q84" s="254">
        <f t="shared" si="19"/>
        <v>0</v>
      </c>
      <c r="R84" s="254">
        <f t="shared" si="19"/>
        <v>0</v>
      </c>
      <c r="S84" s="254">
        <f t="shared" si="19"/>
        <v>0</v>
      </c>
    </row>
    <row r="85" spans="2:19" x14ac:dyDescent="0.2">
      <c r="B85" s="248" t="s">
        <v>19</v>
      </c>
      <c r="C85" s="68" t="s">
        <v>58</v>
      </c>
      <c r="D85" s="227" t="s">
        <v>58</v>
      </c>
      <c r="E85" s="227" t="s">
        <v>58</v>
      </c>
      <c r="F85" s="227" t="s">
        <v>58</v>
      </c>
      <c r="G85" s="245" t="s">
        <v>58</v>
      </c>
      <c r="H85" s="227" t="s">
        <v>58</v>
      </c>
      <c r="I85" s="227" t="s">
        <v>58</v>
      </c>
      <c r="J85" s="227" t="s">
        <v>58</v>
      </c>
      <c r="K85" s="68" t="s">
        <v>58</v>
      </c>
      <c r="L85" s="227" t="s">
        <v>58</v>
      </c>
      <c r="M85" s="227" t="s">
        <v>58</v>
      </c>
      <c r="N85" s="227" t="s">
        <v>58</v>
      </c>
      <c r="O85" s="68" t="s">
        <v>58</v>
      </c>
      <c r="P85" s="227" t="s">
        <v>58</v>
      </c>
      <c r="Q85" s="227" t="s">
        <v>58</v>
      </c>
      <c r="R85" s="227" t="s">
        <v>58</v>
      </c>
      <c r="S85" s="227" t="s">
        <v>58</v>
      </c>
    </row>
    <row r="86" spans="2:19" ht="12.75" customHeight="1" x14ac:dyDescent="0.2">
      <c r="B86" s="438" t="s">
        <v>80</v>
      </c>
      <c r="C86" s="321" t="s">
        <v>217</v>
      </c>
      <c r="D86" s="417" t="s">
        <v>224</v>
      </c>
      <c r="E86" s="249" t="s">
        <v>58</v>
      </c>
      <c r="F86" s="249" t="s">
        <v>58</v>
      </c>
      <c r="G86" s="241">
        <f t="shared" ref="G86:G97" si="20">H86+I86+J86+K86+L86+M86+N86+O86+P86+Q86+R86+S86</f>
        <v>0</v>
      </c>
      <c r="H86" s="241">
        <f t="shared" ref="H86:S86" si="21">H87+H88+H89+H90+H91</f>
        <v>0</v>
      </c>
      <c r="I86" s="241">
        <f t="shared" si="21"/>
        <v>0</v>
      </c>
      <c r="J86" s="241">
        <f t="shared" si="21"/>
        <v>0</v>
      </c>
      <c r="K86" s="241">
        <f t="shared" si="21"/>
        <v>0</v>
      </c>
      <c r="L86" s="241">
        <f t="shared" si="21"/>
        <v>0</v>
      </c>
      <c r="M86" s="241">
        <f t="shared" si="21"/>
        <v>0</v>
      </c>
      <c r="N86" s="241">
        <f t="shared" si="21"/>
        <v>0</v>
      </c>
      <c r="O86" s="241">
        <f t="shared" si="21"/>
        <v>0</v>
      </c>
      <c r="P86" s="241">
        <f t="shared" si="21"/>
        <v>0</v>
      </c>
      <c r="Q86" s="241">
        <f t="shared" si="21"/>
        <v>0</v>
      </c>
      <c r="R86" s="241">
        <f t="shared" si="21"/>
        <v>0</v>
      </c>
      <c r="S86" s="241">
        <f t="shared" si="21"/>
        <v>0</v>
      </c>
    </row>
    <row r="87" spans="2:19" x14ac:dyDescent="0.2">
      <c r="B87" s="438"/>
      <c r="C87" s="321"/>
      <c r="D87" s="417"/>
      <c r="E87" s="250" t="s">
        <v>60</v>
      </c>
      <c r="F87" s="250" t="s">
        <v>61</v>
      </c>
      <c r="G87" s="241">
        <f t="shared" si="20"/>
        <v>0</v>
      </c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</row>
    <row r="88" spans="2:19" x14ac:dyDescent="0.2">
      <c r="B88" s="438"/>
      <c r="C88" s="321"/>
      <c r="D88" s="417"/>
      <c r="E88" s="250" t="s">
        <v>62</v>
      </c>
      <c r="F88" s="250" t="s">
        <v>62</v>
      </c>
      <c r="G88" s="241">
        <f t="shared" si="20"/>
        <v>0</v>
      </c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</row>
    <row r="89" spans="2:19" x14ac:dyDescent="0.2">
      <c r="B89" s="438"/>
      <c r="C89" s="321"/>
      <c r="D89" s="417"/>
      <c r="E89" s="250" t="s">
        <v>63</v>
      </c>
      <c r="F89" s="250" t="s">
        <v>61</v>
      </c>
      <c r="G89" s="241">
        <f t="shared" si="20"/>
        <v>0</v>
      </c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</row>
    <row r="90" spans="2:19" x14ac:dyDescent="0.2">
      <c r="B90" s="438"/>
      <c r="C90" s="321"/>
      <c r="D90" s="417"/>
      <c r="E90" s="250" t="s">
        <v>64</v>
      </c>
      <c r="F90" s="250" t="s">
        <v>65</v>
      </c>
      <c r="G90" s="241">
        <f t="shared" si="20"/>
        <v>0</v>
      </c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</row>
    <row r="91" spans="2:19" x14ac:dyDescent="0.2">
      <c r="B91" s="438"/>
      <c r="C91" s="321"/>
      <c r="D91" s="417"/>
      <c r="E91" s="227" t="s">
        <v>64</v>
      </c>
      <c r="F91" s="227" t="s">
        <v>66</v>
      </c>
      <c r="G91" s="241">
        <f t="shared" si="20"/>
        <v>0</v>
      </c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</row>
    <row r="92" spans="2:19" ht="12.75" customHeight="1" x14ac:dyDescent="0.2">
      <c r="B92" s="438"/>
      <c r="C92" s="321"/>
      <c r="D92" s="417" t="s">
        <v>211</v>
      </c>
      <c r="E92" s="249" t="s">
        <v>58</v>
      </c>
      <c r="F92" s="249" t="s">
        <v>58</v>
      </c>
      <c r="G92" s="241">
        <f t="shared" si="20"/>
        <v>0</v>
      </c>
      <c r="H92" s="241">
        <f t="shared" ref="H92:S92" si="22">H93+H94+H95+H96+H97</f>
        <v>0</v>
      </c>
      <c r="I92" s="241">
        <f t="shared" si="22"/>
        <v>0</v>
      </c>
      <c r="J92" s="241">
        <f t="shared" si="22"/>
        <v>0</v>
      </c>
      <c r="K92" s="241">
        <f t="shared" si="22"/>
        <v>0</v>
      </c>
      <c r="L92" s="241">
        <f t="shared" si="22"/>
        <v>0</v>
      </c>
      <c r="M92" s="241">
        <f t="shared" si="22"/>
        <v>0</v>
      </c>
      <c r="N92" s="241">
        <f t="shared" si="22"/>
        <v>0</v>
      </c>
      <c r="O92" s="241">
        <f t="shared" si="22"/>
        <v>0</v>
      </c>
      <c r="P92" s="241">
        <f t="shared" si="22"/>
        <v>0</v>
      </c>
      <c r="Q92" s="241">
        <f t="shared" si="22"/>
        <v>0</v>
      </c>
      <c r="R92" s="241">
        <f t="shared" si="22"/>
        <v>0</v>
      </c>
      <c r="S92" s="241">
        <f t="shared" si="22"/>
        <v>0</v>
      </c>
    </row>
    <row r="93" spans="2:19" x14ac:dyDescent="0.2">
      <c r="B93" s="438"/>
      <c r="C93" s="321"/>
      <c r="D93" s="417"/>
      <c r="E93" s="250" t="s">
        <v>60</v>
      </c>
      <c r="F93" s="250" t="s">
        <v>61</v>
      </c>
      <c r="G93" s="241">
        <f t="shared" si="20"/>
        <v>0</v>
      </c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</row>
    <row r="94" spans="2:19" x14ac:dyDescent="0.2">
      <c r="B94" s="438"/>
      <c r="C94" s="321"/>
      <c r="D94" s="417"/>
      <c r="E94" s="250" t="s">
        <v>62</v>
      </c>
      <c r="F94" s="250" t="s">
        <v>62</v>
      </c>
      <c r="G94" s="241">
        <f t="shared" si="20"/>
        <v>0</v>
      </c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</row>
    <row r="95" spans="2:19" x14ac:dyDescent="0.2">
      <c r="B95" s="438"/>
      <c r="C95" s="321"/>
      <c r="D95" s="417"/>
      <c r="E95" s="250" t="s">
        <v>63</v>
      </c>
      <c r="F95" s="250" t="s">
        <v>61</v>
      </c>
      <c r="G95" s="241">
        <f t="shared" si="20"/>
        <v>0</v>
      </c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</row>
    <row r="96" spans="2:19" x14ac:dyDescent="0.2">
      <c r="B96" s="438"/>
      <c r="C96" s="321"/>
      <c r="D96" s="417"/>
      <c r="E96" s="250" t="s">
        <v>64</v>
      </c>
      <c r="F96" s="250" t="s">
        <v>65</v>
      </c>
      <c r="G96" s="241">
        <f t="shared" si="20"/>
        <v>0</v>
      </c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</row>
    <row r="97" spans="2:19" x14ac:dyDescent="0.2">
      <c r="B97" s="438"/>
      <c r="C97" s="321"/>
      <c r="D97" s="417"/>
      <c r="E97" s="227" t="s">
        <v>64</v>
      </c>
      <c r="F97" s="227" t="s">
        <v>66</v>
      </c>
      <c r="G97" s="241">
        <f t="shared" si="20"/>
        <v>0</v>
      </c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</row>
    <row r="98" spans="2:19" x14ac:dyDescent="0.2">
      <c r="B98" s="248" t="s">
        <v>74</v>
      </c>
      <c r="C98" s="68" t="s">
        <v>58</v>
      </c>
      <c r="D98" s="227" t="s">
        <v>58</v>
      </c>
      <c r="E98" s="227" t="s">
        <v>58</v>
      </c>
      <c r="F98" s="227" t="s">
        <v>58</v>
      </c>
      <c r="G98" s="245" t="s">
        <v>58</v>
      </c>
      <c r="H98" s="227" t="s">
        <v>58</v>
      </c>
      <c r="I98" s="227" t="s">
        <v>58</v>
      </c>
      <c r="J98" s="227" t="s">
        <v>58</v>
      </c>
      <c r="K98" s="68" t="s">
        <v>58</v>
      </c>
      <c r="L98" s="227" t="s">
        <v>58</v>
      </c>
      <c r="M98" s="227" t="s">
        <v>58</v>
      </c>
      <c r="N98" s="227" t="s">
        <v>58</v>
      </c>
      <c r="O98" s="68" t="s">
        <v>58</v>
      </c>
      <c r="P98" s="227" t="s">
        <v>58</v>
      </c>
      <c r="Q98" s="227" t="s">
        <v>58</v>
      </c>
      <c r="R98" s="227" t="s">
        <v>58</v>
      </c>
      <c r="S98" s="227" t="s">
        <v>58</v>
      </c>
    </row>
    <row r="99" spans="2:19" ht="12.75" customHeight="1" x14ac:dyDescent="0.2">
      <c r="B99" s="248" t="s">
        <v>81</v>
      </c>
      <c r="C99" s="321" t="s">
        <v>217</v>
      </c>
      <c r="D99" s="417" t="s">
        <v>211</v>
      </c>
      <c r="E99" s="227" t="s">
        <v>58</v>
      </c>
      <c r="F99" s="227" t="s">
        <v>58</v>
      </c>
      <c r="G99" s="241">
        <f>H99+I99+J99+K99+L99+M99+N99+O99+P99+Q99+R99+S99</f>
        <v>0</v>
      </c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</row>
    <row r="100" spans="2:19" ht="15" x14ac:dyDescent="0.2">
      <c r="B100" s="235" t="s">
        <v>221</v>
      </c>
      <c r="C100" s="321"/>
      <c r="D100" s="417"/>
      <c r="E100" s="227" t="s">
        <v>58</v>
      </c>
      <c r="F100" s="227" t="s">
        <v>58</v>
      </c>
      <c r="G100" s="241">
        <f>H100+I100+J100+K100+L100+M100+N100+O100+P100+Q100+R100+S100</f>
        <v>0</v>
      </c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</row>
    <row r="101" spans="2:19" ht="15" x14ac:dyDescent="0.2">
      <c r="B101" s="235" t="s">
        <v>222</v>
      </c>
      <c r="C101" s="321"/>
      <c r="D101" s="417"/>
      <c r="E101" s="227" t="s">
        <v>58</v>
      </c>
      <c r="F101" s="227" t="s">
        <v>58</v>
      </c>
      <c r="G101" s="241">
        <f>H101+I101+J101+K101+L101+M101+N101+O101+P101+Q101+R101+S101</f>
        <v>0</v>
      </c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</row>
    <row r="102" spans="2:19" x14ac:dyDescent="0.2">
      <c r="B102" s="246" t="s">
        <v>82</v>
      </c>
      <c r="C102" s="64">
        <v>226</v>
      </c>
      <c r="D102" s="230" t="s">
        <v>58</v>
      </c>
      <c r="E102" s="230" t="s">
        <v>58</v>
      </c>
      <c r="F102" s="230" t="s">
        <v>58</v>
      </c>
      <c r="G102" s="241">
        <f>H102+I102+J102+K102+L102+M102+N102+O102+P102+Q102+R102+S102</f>
        <v>0</v>
      </c>
      <c r="H102" s="253">
        <f t="shared" ref="H102:S102" si="23">H104+H112</f>
        <v>0</v>
      </c>
      <c r="I102" s="253">
        <f t="shared" si="23"/>
        <v>0</v>
      </c>
      <c r="J102" s="253">
        <f t="shared" si="23"/>
        <v>0</v>
      </c>
      <c r="K102" s="253">
        <f t="shared" si="23"/>
        <v>0</v>
      </c>
      <c r="L102" s="253">
        <f t="shared" si="23"/>
        <v>0</v>
      </c>
      <c r="M102" s="253">
        <f t="shared" si="23"/>
        <v>0</v>
      </c>
      <c r="N102" s="253">
        <f t="shared" si="23"/>
        <v>0</v>
      </c>
      <c r="O102" s="253">
        <f t="shared" si="23"/>
        <v>0</v>
      </c>
      <c r="P102" s="253">
        <f t="shared" si="23"/>
        <v>0</v>
      </c>
      <c r="Q102" s="253">
        <f t="shared" si="23"/>
        <v>0</v>
      </c>
      <c r="R102" s="253">
        <f t="shared" si="23"/>
        <v>0</v>
      </c>
      <c r="S102" s="253">
        <f t="shared" si="23"/>
        <v>0</v>
      </c>
    </row>
    <row r="103" spans="2:19" x14ac:dyDescent="0.2">
      <c r="B103" s="248" t="s">
        <v>19</v>
      </c>
      <c r="C103" s="68" t="s">
        <v>58</v>
      </c>
      <c r="D103" s="227" t="s">
        <v>58</v>
      </c>
      <c r="E103" s="227" t="s">
        <v>58</v>
      </c>
      <c r="F103" s="227" t="s">
        <v>58</v>
      </c>
      <c r="G103" s="245" t="s">
        <v>58</v>
      </c>
      <c r="H103" s="227" t="s">
        <v>58</v>
      </c>
      <c r="I103" s="227" t="s">
        <v>58</v>
      </c>
      <c r="J103" s="227" t="s">
        <v>58</v>
      </c>
      <c r="K103" s="68" t="s">
        <v>58</v>
      </c>
      <c r="L103" s="227" t="s">
        <v>58</v>
      </c>
      <c r="M103" s="227" t="s">
        <v>58</v>
      </c>
      <c r="N103" s="227" t="s">
        <v>58</v>
      </c>
      <c r="O103" s="68" t="s">
        <v>58</v>
      </c>
      <c r="P103" s="227" t="s">
        <v>58</v>
      </c>
      <c r="Q103" s="227" t="s">
        <v>58</v>
      </c>
      <c r="R103" s="227" t="s">
        <v>58</v>
      </c>
      <c r="S103" s="227" t="s">
        <v>58</v>
      </c>
    </row>
    <row r="104" spans="2:19" ht="12.75" customHeight="1" x14ac:dyDescent="0.2">
      <c r="B104" s="438" t="s">
        <v>82</v>
      </c>
      <c r="C104" s="320">
        <v>226</v>
      </c>
      <c r="D104" s="419">
        <v>243</v>
      </c>
      <c r="E104" s="249" t="s">
        <v>58</v>
      </c>
      <c r="F104" s="249" t="s">
        <v>58</v>
      </c>
      <c r="G104" s="241">
        <f t="shared" ref="G104:G109" si="24">H104+I104+J104+K104+L104+M104+N104+O104+P104+Q104+R104+S104</f>
        <v>0</v>
      </c>
      <c r="H104" s="241">
        <f t="shared" ref="H104:S104" si="25">H105+H106+H107+H108+H109</f>
        <v>0</v>
      </c>
      <c r="I104" s="241">
        <f t="shared" si="25"/>
        <v>0</v>
      </c>
      <c r="J104" s="241">
        <f t="shared" si="25"/>
        <v>0</v>
      </c>
      <c r="K104" s="241">
        <f t="shared" si="25"/>
        <v>0</v>
      </c>
      <c r="L104" s="241">
        <f t="shared" si="25"/>
        <v>0</v>
      </c>
      <c r="M104" s="241">
        <f t="shared" si="25"/>
        <v>0</v>
      </c>
      <c r="N104" s="241">
        <f t="shared" si="25"/>
        <v>0</v>
      </c>
      <c r="O104" s="241">
        <f t="shared" si="25"/>
        <v>0</v>
      </c>
      <c r="P104" s="241">
        <f t="shared" si="25"/>
        <v>0</v>
      </c>
      <c r="Q104" s="241">
        <f t="shared" si="25"/>
        <v>0</v>
      </c>
      <c r="R104" s="241">
        <f t="shared" si="25"/>
        <v>0</v>
      </c>
      <c r="S104" s="241">
        <f t="shared" si="25"/>
        <v>0</v>
      </c>
    </row>
    <row r="105" spans="2:19" x14ac:dyDescent="0.2">
      <c r="B105" s="438"/>
      <c r="C105" s="320"/>
      <c r="D105" s="419"/>
      <c r="E105" s="250" t="s">
        <v>60</v>
      </c>
      <c r="F105" s="250" t="s">
        <v>61</v>
      </c>
      <c r="G105" s="241">
        <f t="shared" si="24"/>
        <v>0</v>
      </c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</row>
    <row r="106" spans="2:19" x14ac:dyDescent="0.2">
      <c r="B106" s="438"/>
      <c r="C106" s="320"/>
      <c r="D106" s="419"/>
      <c r="E106" s="250" t="s">
        <v>62</v>
      </c>
      <c r="F106" s="250" t="s">
        <v>62</v>
      </c>
      <c r="G106" s="241">
        <f t="shared" si="24"/>
        <v>0</v>
      </c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</row>
    <row r="107" spans="2:19" x14ac:dyDescent="0.2">
      <c r="B107" s="438"/>
      <c r="C107" s="320"/>
      <c r="D107" s="419"/>
      <c r="E107" s="250" t="s">
        <v>63</v>
      </c>
      <c r="F107" s="250" t="s">
        <v>61</v>
      </c>
      <c r="G107" s="241">
        <f t="shared" si="24"/>
        <v>0</v>
      </c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</row>
    <row r="108" spans="2:19" x14ac:dyDescent="0.2">
      <c r="B108" s="438"/>
      <c r="C108" s="320"/>
      <c r="D108" s="419"/>
      <c r="E108" s="250" t="s">
        <v>64</v>
      </c>
      <c r="F108" s="250" t="s">
        <v>65</v>
      </c>
      <c r="G108" s="241">
        <f t="shared" si="24"/>
        <v>0</v>
      </c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</row>
    <row r="109" spans="2:19" x14ac:dyDescent="0.2">
      <c r="B109" s="438"/>
      <c r="C109" s="320"/>
      <c r="D109" s="419"/>
      <c r="E109" s="227" t="s">
        <v>64</v>
      </c>
      <c r="F109" s="227" t="s">
        <v>66</v>
      </c>
      <c r="G109" s="241">
        <f t="shared" si="24"/>
        <v>0</v>
      </c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</row>
    <row r="110" spans="2:19" x14ac:dyDescent="0.2">
      <c r="B110" s="248" t="s">
        <v>74</v>
      </c>
      <c r="C110" s="68" t="s">
        <v>58</v>
      </c>
      <c r="D110" s="227" t="s">
        <v>58</v>
      </c>
      <c r="E110" s="227" t="s">
        <v>58</v>
      </c>
      <c r="F110" s="227" t="s">
        <v>58</v>
      </c>
      <c r="G110" s="245" t="s">
        <v>58</v>
      </c>
      <c r="H110" s="227" t="s">
        <v>58</v>
      </c>
      <c r="I110" s="227" t="s">
        <v>58</v>
      </c>
      <c r="J110" s="227" t="s">
        <v>58</v>
      </c>
      <c r="K110" s="68" t="s">
        <v>58</v>
      </c>
      <c r="L110" s="227" t="s">
        <v>58</v>
      </c>
      <c r="M110" s="227" t="s">
        <v>58</v>
      </c>
      <c r="N110" s="227" t="s">
        <v>58</v>
      </c>
      <c r="O110" s="68" t="s">
        <v>58</v>
      </c>
      <c r="P110" s="227" t="s">
        <v>58</v>
      </c>
      <c r="Q110" s="227" t="s">
        <v>58</v>
      </c>
      <c r="R110" s="227" t="s">
        <v>58</v>
      </c>
      <c r="S110" s="227" t="s">
        <v>58</v>
      </c>
    </row>
    <row r="111" spans="2:19" x14ac:dyDescent="0.2">
      <c r="B111" s="248" t="s">
        <v>83</v>
      </c>
      <c r="C111" s="223" t="s">
        <v>58</v>
      </c>
      <c r="D111" s="224" t="s">
        <v>58</v>
      </c>
      <c r="E111" s="224" t="s">
        <v>58</v>
      </c>
      <c r="F111" s="224" t="s">
        <v>58</v>
      </c>
      <c r="G111" s="241">
        <f t="shared" ref="G111:G118" si="26">H111+I111+J111+K111+L111+M111+N111+O111+P111+Q111+R111+S111</f>
        <v>0</v>
      </c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</row>
    <row r="112" spans="2:19" ht="12.75" customHeight="1" x14ac:dyDescent="0.2">
      <c r="B112" s="438" t="s">
        <v>82</v>
      </c>
      <c r="C112" s="320">
        <v>226</v>
      </c>
      <c r="D112" s="419">
        <v>244</v>
      </c>
      <c r="E112" s="249" t="s">
        <v>58</v>
      </c>
      <c r="F112" s="249" t="s">
        <v>58</v>
      </c>
      <c r="G112" s="241">
        <f t="shared" si="26"/>
        <v>0</v>
      </c>
      <c r="H112" s="241">
        <f t="shared" ref="H112:S112" si="27">H113+H114+H115+H116+H117</f>
        <v>0</v>
      </c>
      <c r="I112" s="241">
        <f t="shared" si="27"/>
        <v>0</v>
      </c>
      <c r="J112" s="241">
        <f t="shared" si="27"/>
        <v>0</v>
      </c>
      <c r="K112" s="241">
        <f t="shared" si="27"/>
        <v>0</v>
      </c>
      <c r="L112" s="241">
        <f t="shared" si="27"/>
        <v>0</v>
      </c>
      <c r="M112" s="241">
        <f t="shared" si="27"/>
        <v>0</v>
      </c>
      <c r="N112" s="241">
        <f t="shared" si="27"/>
        <v>0</v>
      </c>
      <c r="O112" s="241">
        <f t="shared" si="27"/>
        <v>0</v>
      </c>
      <c r="P112" s="241">
        <f t="shared" si="27"/>
        <v>0</v>
      </c>
      <c r="Q112" s="241">
        <f t="shared" si="27"/>
        <v>0</v>
      </c>
      <c r="R112" s="241">
        <f t="shared" si="27"/>
        <v>0</v>
      </c>
      <c r="S112" s="241">
        <f t="shared" si="27"/>
        <v>0</v>
      </c>
    </row>
    <row r="113" spans="2:19" x14ac:dyDescent="0.2">
      <c r="B113" s="438"/>
      <c r="C113" s="320"/>
      <c r="D113" s="419"/>
      <c r="E113" s="250" t="s">
        <v>60</v>
      </c>
      <c r="F113" s="250" t="s">
        <v>61</v>
      </c>
      <c r="G113" s="241">
        <f t="shared" si="26"/>
        <v>0</v>
      </c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</row>
    <row r="114" spans="2:19" x14ac:dyDescent="0.2">
      <c r="B114" s="438"/>
      <c r="C114" s="320"/>
      <c r="D114" s="419"/>
      <c r="E114" s="250" t="s">
        <v>62</v>
      </c>
      <c r="F114" s="250" t="s">
        <v>62</v>
      </c>
      <c r="G114" s="241">
        <f t="shared" si="26"/>
        <v>0</v>
      </c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</row>
    <row r="115" spans="2:19" x14ac:dyDescent="0.2">
      <c r="B115" s="438"/>
      <c r="C115" s="320"/>
      <c r="D115" s="419"/>
      <c r="E115" s="250" t="s">
        <v>63</v>
      </c>
      <c r="F115" s="250" t="s">
        <v>61</v>
      </c>
      <c r="G115" s="241">
        <f t="shared" si="26"/>
        <v>0</v>
      </c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</row>
    <row r="116" spans="2:19" x14ac:dyDescent="0.2">
      <c r="B116" s="438"/>
      <c r="C116" s="320"/>
      <c r="D116" s="419"/>
      <c r="E116" s="250" t="s">
        <v>64</v>
      </c>
      <c r="F116" s="250" t="s">
        <v>65</v>
      </c>
      <c r="G116" s="241">
        <f t="shared" si="26"/>
        <v>0</v>
      </c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</row>
    <row r="117" spans="2:19" x14ac:dyDescent="0.2">
      <c r="B117" s="438"/>
      <c r="C117" s="320"/>
      <c r="D117" s="419"/>
      <c r="E117" s="227" t="s">
        <v>64</v>
      </c>
      <c r="F117" s="227" t="s">
        <v>66</v>
      </c>
      <c r="G117" s="241">
        <f t="shared" si="26"/>
        <v>0</v>
      </c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</row>
    <row r="118" spans="2:19" ht="25.5" x14ac:dyDescent="0.2">
      <c r="B118" s="246" t="s">
        <v>84</v>
      </c>
      <c r="C118" s="64">
        <v>240</v>
      </c>
      <c r="D118" s="232" t="s">
        <v>58</v>
      </c>
      <c r="E118" s="232" t="s">
        <v>58</v>
      </c>
      <c r="F118" s="232" t="s">
        <v>58</v>
      </c>
      <c r="G118" s="241">
        <f t="shared" si="26"/>
        <v>0</v>
      </c>
      <c r="H118" s="247">
        <f t="shared" ref="H118:S118" si="28">H120</f>
        <v>0</v>
      </c>
      <c r="I118" s="247">
        <f t="shared" si="28"/>
        <v>0</v>
      </c>
      <c r="J118" s="247">
        <f t="shared" si="28"/>
        <v>0</v>
      </c>
      <c r="K118" s="247">
        <f t="shared" si="28"/>
        <v>0</v>
      </c>
      <c r="L118" s="247">
        <f t="shared" si="28"/>
        <v>0</v>
      </c>
      <c r="M118" s="247">
        <f t="shared" si="28"/>
        <v>0</v>
      </c>
      <c r="N118" s="247">
        <f t="shared" si="28"/>
        <v>0</v>
      </c>
      <c r="O118" s="247">
        <f t="shared" si="28"/>
        <v>0</v>
      </c>
      <c r="P118" s="247">
        <f t="shared" si="28"/>
        <v>0</v>
      </c>
      <c r="Q118" s="247">
        <f t="shared" si="28"/>
        <v>0</v>
      </c>
      <c r="R118" s="247">
        <f t="shared" si="28"/>
        <v>0</v>
      </c>
      <c r="S118" s="247">
        <f t="shared" si="28"/>
        <v>0</v>
      </c>
    </row>
    <row r="119" spans="2:19" x14ac:dyDescent="0.2">
      <c r="B119" s="248" t="s">
        <v>74</v>
      </c>
      <c r="C119" s="68" t="s">
        <v>58</v>
      </c>
      <c r="D119" s="227" t="s">
        <v>58</v>
      </c>
      <c r="E119" s="227" t="s">
        <v>58</v>
      </c>
      <c r="F119" s="227" t="s">
        <v>58</v>
      </c>
      <c r="G119" s="245" t="s">
        <v>58</v>
      </c>
      <c r="H119" s="227" t="s">
        <v>58</v>
      </c>
      <c r="I119" s="227" t="s">
        <v>58</v>
      </c>
      <c r="J119" s="227" t="s">
        <v>58</v>
      </c>
      <c r="K119" s="68" t="s">
        <v>58</v>
      </c>
      <c r="L119" s="227" t="s">
        <v>58</v>
      </c>
      <c r="M119" s="227" t="s">
        <v>58</v>
      </c>
      <c r="N119" s="227" t="s">
        <v>58</v>
      </c>
      <c r="O119" s="68" t="s">
        <v>58</v>
      </c>
      <c r="P119" s="227" t="s">
        <v>58</v>
      </c>
      <c r="Q119" s="227" t="s">
        <v>58</v>
      </c>
      <c r="R119" s="227" t="s">
        <v>58</v>
      </c>
      <c r="S119" s="227" t="s">
        <v>58</v>
      </c>
    </row>
    <row r="120" spans="2:19" ht="12.75" customHeight="1" x14ac:dyDescent="0.2">
      <c r="B120" s="438" t="s">
        <v>85</v>
      </c>
      <c r="C120" s="320">
        <v>241</v>
      </c>
      <c r="D120" s="419" t="s">
        <v>58</v>
      </c>
      <c r="E120" s="249" t="s">
        <v>58</v>
      </c>
      <c r="F120" s="249" t="s">
        <v>58</v>
      </c>
      <c r="G120" s="241">
        <f t="shared" ref="G120:G126" si="29">H120+I120+J120+K120+L120+M120+N120+O120+P120+Q120+R120+S120</f>
        <v>0</v>
      </c>
      <c r="H120" s="241">
        <f t="shared" ref="H120:S120" si="30">H121+H122+H123+H124+H125</f>
        <v>0</v>
      </c>
      <c r="I120" s="241">
        <f t="shared" si="30"/>
        <v>0</v>
      </c>
      <c r="J120" s="241">
        <f t="shared" si="30"/>
        <v>0</v>
      </c>
      <c r="K120" s="241">
        <f t="shared" si="30"/>
        <v>0</v>
      </c>
      <c r="L120" s="241">
        <f t="shared" si="30"/>
        <v>0</v>
      </c>
      <c r="M120" s="241">
        <f t="shared" si="30"/>
        <v>0</v>
      </c>
      <c r="N120" s="241">
        <f t="shared" si="30"/>
        <v>0</v>
      </c>
      <c r="O120" s="241">
        <f t="shared" si="30"/>
        <v>0</v>
      </c>
      <c r="P120" s="241">
        <f t="shared" si="30"/>
        <v>0</v>
      </c>
      <c r="Q120" s="241">
        <f t="shared" si="30"/>
        <v>0</v>
      </c>
      <c r="R120" s="241">
        <f t="shared" si="30"/>
        <v>0</v>
      </c>
      <c r="S120" s="241">
        <f t="shared" si="30"/>
        <v>0</v>
      </c>
    </row>
    <row r="121" spans="2:19" x14ac:dyDescent="0.2">
      <c r="B121" s="438"/>
      <c r="C121" s="320"/>
      <c r="D121" s="419"/>
      <c r="E121" s="250" t="s">
        <v>60</v>
      </c>
      <c r="F121" s="250" t="s">
        <v>61</v>
      </c>
      <c r="G121" s="241">
        <f t="shared" si="29"/>
        <v>0</v>
      </c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</row>
    <row r="122" spans="2:19" x14ac:dyDescent="0.2">
      <c r="B122" s="438"/>
      <c r="C122" s="320"/>
      <c r="D122" s="419"/>
      <c r="E122" s="250" t="s">
        <v>62</v>
      </c>
      <c r="F122" s="250" t="s">
        <v>62</v>
      </c>
      <c r="G122" s="241">
        <f t="shared" si="29"/>
        <v>0</v>
      </c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</row>
    <row r="123" spans="2:19" x14ac:dyDescent="0.2">
      <c r="B123" s="438"/>
      <c r="C123" s="320"/>
      <c r="D123" s="419"/>
      <c r="E123" s="250" t="s">
        <v>63</v>
      </c>
      <c r="F123" s="250" t="s">
        <v>61</v>
      </c>
      <c r="G123" s="241">
        <f t="shared" si="29"/>
        <v>0</v>
      </c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</row>
    <row r="124" spans="2:19" x14ac:dyDescent="0.2">
      <c r="B124" s="438"/>
      <c r="C124" s="320"/>
      <c r="D124" s="419"/>
      <c r="E124" s="250" t="s">
        <v>64</v>
      </c>
      <c r="F124" s="250" t="s">
        <v>65</v>
      </c>
      <c r="G124" s="241">
        <f t="shared" si="29"/>
        <v>0</v>
      </c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</row>
    <row r="125" spans="2:19" x14ac:dyDescent="0.2">
      <c r="B125" s="438"/>
      <c r="C125" s="320"/>
      <c r="D125" s="419"/>
      <c r="E125" s="227" t="s">
        <v>64</v>
      </c>
      <c r="F125" s="227" t="s">
        <v>66</v>
      </c>
      <c r="G125" s="241">
        <f t="shared" si="29"/>
        <v>0</v>
      </c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</row>
    <row r="126" spans="2:19" x14ac:dyDescent="0.2">
      <c r="B126" s="246" t="s">
        <v>86</v>
      </c>
      <c r="C126" s="223" t="s">
        <v>273</v>
      </c>
      <c r="D126" s="224" t="s">
        <v>58</v>
      </c>
      <c r="E126" s="224" t="s">
        <v>58</v>
      </c>
      <c r="F126" s="224" t="s">
        <v>58</v>
      </c>
      <c r="G126" s="241">
        <f t="shared" si="29"/>
        <v>0</v>
      </c>
      <c r="H126" s="247">
        <f t="shared" ref="H126:S126" si="31">H128+H134</f>
        <v>0</v>
      </c>
      <c r="I126" s="247">
        <f t="shared" si="31"/>
        <v>0</v>
      </c>
      <c r="J126" s="247">
        <f t="shared" si="31"/>
        <v>0</v>
      </c>
      <c r="K126" s="247">
        <f t="shared" si="31"/>
        <v>0</v>
      </c>
      <c r="L126" s="247">
        <f t="shared" si="31"/>
        <v>0</v>
      </c>
      <c r="M126" s="247">
        <f t="shared" si="31"/>
        <v>0</v>
      </c>
      <c r="N126" s="247">
        <f t="shared" si="31"/>
        <v>0</v>
      </c>
      <c r="O126" s="247">
        <f t="shared" si="31"/>
        <v>0</v>
      </c>
      <c r="P126" s="247">
        <f t="shared" si="31"/>
        <v>0</v>
      </c>
      <c r="Q126" s="247">
        <f t="shared" si="31"/>
        <v>0</v>
      </c>
      <c r="R126" s="247">
        <f t="shared" si="31"/>
        <v>0</v>
      </c>
      <c r="S126" s="247">
        <f t="shared" si="31"/>
        <v>0</v>
      </c>
    </row>
    <row r="127" spans="2:19" x14ac:dyDescent="0.2">
      <c r="B127" s="248" t="s">
        <v>74</v>
      </c>
      <c r="C127" s="68" t="s">
        <v>58</v>
      </c>
      <c r="D127" s="227" t="s">
        <v>58</v>
      </c>
      <c r="E127" s="227" t="s">
        <v>58</v>
      </c>
      <c r="F127" s="227" t="s">
        <v>58</v>
      </c>
      <c r="G127" s="245" t="s">
        <v>58</v>
      </c>
      <c r="H127" s="227" t="s">
        <v>58</v>
      </c>
      <c r="I127" s="227" t="s">
        <v>58</v>
      </c>
      <c r="J127" s="227" t="s">
        <v>58</v>
      </c>
      <c r="K127" s="68" t="s">
        <v>58</v>
      </c>
      <c r="L127" s="227" t="s">
        <v>58</v>
      </c>
      <c r="M127" s="227" t="s">
        <v>58</v>
      </c>
      <c r="N127" s="227" t="s">
        <v>58</v>
      </c>
      <c r="O127" s="68" t="s">
        <v>58</v>
      </c>
      <c r="P127" s="227" t="s">
        <v>58</v>
      </c>
      <c r="Q127" s="227" t="s">
        <v>58</v>
      </c>
      <c r="R127" s="227" t="s">
        <v>58</v>
      </c>
      <c r="S127" s="227" t="s">
        <v>58</v>
      </c>
    </row>
    <row r="128" spans="2:19" ht="12.75" customHeight="1" x14ac:dyDescent="0.2">
      <c r="B128" s="438" t="s">
        <v>87</v>
      </c>
      <c r="C128" s="321" t="s">
        <v>274</v>
      </c>
      <c r="D128" s="417" t="s">
        <v>229</v>
      </c>
      <c r="E128" s="249" t="s">
        <v>58</v>
      </c>
      <c r="F128" s="249" t="s">
        <v>58</v>
      </c>
      <c r="G128" s="241">
        <f t="shared" ref="G128:G140" si="32">H128+I128+J128+K128+L128+M128+N128+O128+P128+Q128+R128+S128</f>
        <v>0</v>
      </c>
      <c r="H128" s="241">
        <f t="shared" ref="H128:S128" si="33">H129+H130+H131+H132+H133</f>
        <v>0</v>
      </c>
      <c r="I128" s="241">
        <f t="shared" si="33"/>
        <v>0</v>
      </c>
      <c r="J128" s="241">
        <f t="shared" si="33"/>
        <v>0</v>
      </c>
      <c r="K128" s="241">
        <f t="shared" si="33"/>
        <v>0</v>
      </c>
      <c r="L128" s="241">
        <f t="shared" si="33"/>
        <v>0</v>
      </c>
      <c r="M128" s="241">
        <f t="shared" si="33"/>
        <v>0</v>
      </c>
      <c r="N128" s="241">
        <f t="shared" si="33"/>
        <v>0</v>
      </c>
      <c r="O128" s="241">
        <f t="shared" si="33"/>
        <v>0</v>
      </c>
      <c r="P128" s="241">
        <f t="shared" si="33"/>
        <v>0</v>
      </c>
      <c r="Q128" s="241">
        <f t="shared" si="33"/>
        <v>0</v>
      </c>
      <c r="R128" s="241">
        <f t="shared" si="33"/>
        <v>0</v>
      </c>
      <c r="S128" s="241">
        <f t="shared" si="33"/>
        <v>0</v>
      </c>
    </row>
    <row r="129" spans="2:19" x14ac:dyDescent="0.2">
      <c r="B129" s="438"/>
      <c r="C129" s="321"/>
      <c r="D129" s="417"/>
      <c r="E129" s="250" t="s">
        <v>60</v>
      </c>
      <c r="F129" s="250" t="s">
        <v>61</v>
      </c>
      <c r="G129" s="241">
        <f t="shared" si="32"/>
        <v>0</v>
      </c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</row>
    <row r="130" spans="2:19" x14ac:dyDescent="0.2">
      <c r="B130" s="438"/>
      <c r="C130" s="321"/>
      <c r="D130" s="417"/>
      <c r="E130" s="250" t="s">
        <v>62</v>
      </c>
      <c r="F130" s="250" t="s">
        <v>62</v>
      </c>
      <c r="G130" s="241">
        <f t="shared" si="32"/>
        <v>0</v>
      </c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</row>
    <row r="131" spans="2:19" x14ac:dyDescent="0.2">
      <c r="B131" s="438"/>
      <c r="C131" s="321"/>
      <c r="D131" s="417"/>
      <c r="E131" s="250" t="s">
        <v>63</v>
      </c>
      <c r="F131" s="250" t="s">
        <v>61</v>
      </c>
      <c r="G131" s="241">
        <f t="shared" si="32"/>
        <v>0</v>
      </c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</row>
    <row r="132" spans="2:19" x14ac:dyDescent="0.2">
      <c r="B132" s="438"/>
      <c r="C132" s="321"/>
      <c r="D132" s="417"/>
      <c r="E132" s="250" t="s">
        <v>64</v>
      </c>
      <c r="F132" s="250" t="s">
        <v>65</v>
      </c>
      <c r="G132" s="241">
        <f t="shared" si="32"/>
        <v>0</v>
      </c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</row>
    <row r="133" spans="2:19" x14ac:dyDescent="0.2">
      <c r="B133" s="438"/>
      <c r="C133" s="321"/>
      <c r="D133" s="417"/>
      <c r="E133" s="227" t="s">
        <v>64</v>
      </c>
      <c r="F133" s="227" t="s">
        <v>66</v>
      </c>
      <c r="G133" s="241">
        <f t="shared" si="32"/>
        <v>0</v>
      </c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</row>
    <row r="134" spans="2:19" ht="12.75" customHeight="1" x14ac:dyDescent="0.2">
      <c r="B134" s="438" t="s">
        <v>88</v>
      </c>
      <c r="C134" s="321" t="s">
        <v>228</v>
      </c>
      <c r="D134" s="417" t="s">
        <v>58</v>
      </c>
      <c r="E134" s="249" t="s">
        <v>58</v>
      </c>
      <c r="F134" s="249" t="s">
        <v>58</v>
      </c>
      <c r="G134" s="241">
        <f t="shared" si="32"/>
        <v>0</v>
      </c>
      <c r="H134" s="241">
        <f t="shared" ref="H134:S134" si="34">H135+H136+H137+H138+H139</f>
        <v>0</v>
      </c>
      <c r="I134" s="241">
        <f t="shared" si="34"/>
        <v>0</v>
      </c>
      <c r="J134" s="241">
        <f t="shared" si="34"/>
        <v>0</v>
      </c>
      <c r="K134" s="241">
        <f t="shared" si="34"/>
        <v>0</v>
      </c>
      <c r="L134" s="241">
        <f t="shared" si="34"/>
        <v>0</v>
      </c>
      <c r="M134" s="241">
        <f t="shared" si="34"/>
        <v>0</v>
      </c>
      <c r="N134" s="241">
        <f t="shared" si="34"/>
        <v>0</v>
      </c>
      <c r="O134" s="241">
        <f t="shared" si="34"/>
        <v>0</v>
      </c>
      <c r="P134" s="241">
        <f t="shared" si="34"/>
        <v>0</v>
      </c>
      <c r="Q134" s="241">
        <f t="shared" si="34"/>
        <v>0</v>
      </c>
      <c r="R134" s="241">
        <f t="shared" si="34"/>
        <v>0</v>
      </c>
      <c r="S134" s="241">
        <f t="shared" si="34"/>
        <v>0</v>
      </c>
    </row>
    <row r="135" spans="2:19" x14ac:dyDescent="0.2">
      <c r="B135" s="438"/>
      <c r="C135" s="321"/>
      <c r="D135" s="417"/>
      <c r="E135" s="250" t="s">
        <v>60</v>
      </c>
      <c r="F135" s="250" t="s">
        <v>61</v>
      </c>
      <c r="G135" s="241">
        <f t="shared" si="32"/>
        <v>0</v>
      </c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</row>
    <row r="136" spans="2:19" x14ac:dyDescent="0.2">
      <c r="B136" s="438"/>
      <c r="C136" s="321"/>
      <c r="D136" s="417"/>
      <c r="E136" s="250" t="s">
        <v>62</v>
      </c>
      <c r="F136" s="250" t="s">
        <v>62</v>
      </c>
      <c r="G136" s="241">
        <f t="shared" si="32"/>
        <v>0</v>
      </c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</row>
    <row r="137" spans="2:19" x14ac:dyDescent="0.2">
      <c r="B137" s="438"/>
      <c r="C137" s="321"/>
      <c r="D137" s="417"/>
      <c r="E137" s="250" t="s">
        <v>63</v>
      </c>
      <c r="F137" s="250" t="s">
        <v>61</v>
      </c>
      <c r="G137" s="241">
        <f t="shared" si="32"/>
        <v>0</v>
      </c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</row>
    <row r="138" spans="2:19" x14ac:dyDescent="0.2">
      <c r="B138" s="438"/>
      <c r="C138" s="321"/>
      <c r="D138" s="417"/>
      <c r="E138" s="250" t="s">
        <v>64</v>
      </c>
      <c r="F138" s="250" t="s">
        <v>65</v>
      </c>
      <c r="G138" s="241">
        <f t="shared" si="32"/>
        <v>0</v>
      </c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</row>
    <row r="139" spans="2:19" x14ac:dyDescent="0.2">
      <c r="B139" s="438"/>
      <c r="C139" s="321"/>
      <c r="D139" s="417"/>
      <c r="E139" s="227" t="s">
        <v>64</v>
      </c>
      <c r="F139" s="227" t="s">
        <v>66</v>
      </c>
      <c r="G139" s="241">
        <f t="shared" si="32"/>
        <v>0</v>
      </c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</row>
    <row r="140" spans="2:19" x14ac:dyDescent="0.2">
      <c r="B140" s="246" t="s">
        <v>89</v>
      </c>
      <c r="C140" s="223" t="s">
        <v>230</v>
      </c>
      <c r="D140" s="224" t="s">
        <v>58</v>
      </c>
      <c r="E140" s="224" t="s">
        <v>58</v>
      </c>
      <c r="F140" s="224" t="s">
        <v>58</v>
      </c>
      <c r="G140" s="241">
        <f t="shared" si="32"/>
        <v>0</v>
      </c>
      <c r="H140" s="247">
        <f t="shared" ref="H140:S140" si="35">H142+H148+H160+H166+H172+H178+H184</f>
        <v>0</v>
      </c>
      <c r="I140" s="247">
        <f t="shared" si="35"/>
        <v>0</v>
      </c>
      <c r="J140" s="247">
        <f t="shared" si="35"/>
        <v>0</v>
      </c>
      <c r="K140" s="247">
        <f t="shared" si="35"/>
        <v>0</v>
      </c>
      <c r="L140" s="247">
        <f t="shared" si="35"/>
        <v>0</v>
      </c>
      <c r="M140" s="247">
        <f t="shared" si="35"/>
        <v>0</v>
      </c>
      <c r="N140" s="247">
        <f t="shared" si="35"/>
        <v>0</v>
      </c>
      <c r="O140" s="247">
        <f t="shared" si="35"/>
        <v>0</v>
      </c>
      <c r="P140" s="247">
        <f t="shared" si="35"/>
        <v>0</v>
      </c>
      <c r="Q140" s="247">
        <f t="shared" si="35"/>
        <v>0</v>
      </c>
      <c r="R140" s="247">
        <f t="shared" si="35"/>
        <v>0</v>
      </c>
      <c r="S140" s="247">
        <f t="shared" si="35"/>
        <v>0</v>
      </c>
    </row>
    <row r="141" spans="2:19" x14ac:dyDescent="0.2">
      <c r="B141" s="248" t="s">
        <v>19</v>
      </c>
      <c r="C141" s="68" t="s">
        <v>58</v>
      </c>
      <c r="D141" s="227" t="s">
        <v>58</v>
      </c>
      <c r="E141" s="227" t="s">
        <v>58</v>
      </c>
      <c r="F141" s="227" t="s">
        <v>58</v>
      </c>
      <c r="G141" s="241" t="s">
        <v>58</v>
      </c>
      <c r="H141" s="227" t="s">
        <v>58</v>
      </c>
      <c r="I141" s="227" t="s">
        <v>58</v>
      </c>
      <c r="J141" s="227" t="s">
        <v>58</v>
      </c>
      <c r="K141" s="68" t="s">
        <v>58</v>
      </c>
      <c r="L141" s="227" t="s">
        <v>58</v>
      </c>
      <c r="M141" s="227" t="s">
        <v>58</v>
      </c>
      <c r="N141" s="227" t="s">
        <v>58</v>
      </c>
      <c r="O141" s="68" t="s">
        <v>58</v>
      </c>
      <c r="P141" s="227" t="s">
        <v>58</v>
      </c>
      <c r="Q141" s="227" t="s">
        <v>58</v>
      </c>
      <c r="R141" s="227" t="s">
        <v>58</v>
      </c>
      <c r="S141" s="227" t="s">
        <v>58</v>
      </c>
    </row>
    <row r="142" spans="2:19" ht="12.75" customHeight="1" x14ac:dyDescent="0.2">
      <c r="B142" s="418" t="s">
        <v>89</v>
      </c>
      <c r="C142" s="321" t="s">
        <v>275</v>
      </c>
      <c r="D142" s="417" t="s">
        <v>69</v>
      </c>
      <c r="E142" s="249" t="s">
        <v>58</v>
      </c>
      <c r="F142" s="249" t="s">
        <v>58</v>
      </c>
      <c r="G142" s="241">
        <f t="shared" ref="G142:G173" si="36">H142+I142+J142+K142+L142+M142+N142+O142+P142+Q142+R142+S142</f>
        <v>0</v>
      </c>
      <c r="H142" s="241">
        <f t="shared" ref="H142:S142" si="37">H143+H144+H145+H146+H147</f>
        <v>0</v>
      </c>
      <c r="I142" s="241">
        <f t="shared" si="37"/>
        <v>0</v>
      </c>
      <c r="J142" s="241">
        <f t="shared" si="37"/>
        <v>0</v>
      </c>
      <c r="K142" s="241">
        <f t="shared" si="37"/>
        <v>0</v>
      </c>
      <c r="L142" s="241">
        <f t="shared" si="37"/>
        <v>0</v>
      </c>
      <c r="M142" s="241">
        <f t="shared" si="37"/>
        <v>0</v>
      </c>
      <c r="N142" s="241">
        <f t="shared" si="37"/>
        <v>0</v>
      </c>
      <c r="O142" s="241">
        <f t="shared" si="37"/>
        <v>0</v>
      </c>
      <c r="P142" s="241">
        <f t="shared" si="37"/>
        <v>0</v>
      </c>
      <c r="Q142" s="241">
        <f t="shared" si="37"/>
        <v>0</v>
      </c>
      <c r="R142" s="241">
        <f t="shared" si="37"/>
        <v>0</v>
      </c>
      <c r="S142" s="241">
        <f t="shared" si="37"/>
        <v>0</v>
      </c>
    </row>
    <row r="143" spans="2:19" x14ac:dyDescent="0.2">
      <c r="B143" s="418"/>
      <c r="C143" s="321"/>
      <c r="D143" s="417"/>
      <c r="E143" s="250" t="s">
        <v>60</v>
      </c>
      <c r="F143" s="250" t="s">
        <v>61</v>
      </c>
      <c r="G143" s="241">
        <f t="shared" si="36"/>
        <v>0</v>
      </c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</row>
    <row r="144" spans="2:19" x14ac:dyDescent="0.2">
      <c r="B144" s="418"/>
      <c r="C144" s="321"/>
      <c r="D144" s="417"/>
      <c r="E144" s="250" t="s">
        <v>62</v>
      </c>
      <c r="F144" s="250" t="s">
        <v>62</v>
      </c>
      <c r="G144" s="241">
        <f t="shared" si="36"/>
        <v>0</v>
      </c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</row>
    <row r="145" spans="2:19" x14ac:dyDescent="0.2">
      <c r="B145" s="418"/>
      <c r="C145" s="321"/>
      <c r="D145" s="417"/>
      <c r="E145" s="250" t="s">
        <v>63</v>
      </c>
      <c r="F145" s="250" t="s">
        <v>61</v>
      </c>
      <c r="G145" s="241">
        <f t="shared" si="36"/>
        <v>0</v>
      </c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</row>
    <row r="146" spans="2:19" x14ac:dyDescent="0.2">
      <c r="B146" s="418"/>
      <c r="C146" s="321"/>
      <c r="D146" s="417"/>
      <c r="E146" s="250" t="s">
        <v>64</v>
      </c>
      <c r="F146" s="250" t="s">
        <v>65</v>
      </c>
      <c r="G146" s="241">
        <f t="shared" si="36"/>
        <v>0</v>
      </c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</row>
    <row r="147" spans="2:19" x14ac:dyDescent="0.2">
      <c r="B147" s="418"/>
      <c r="C147" s="321"/>
      <c r="D147" s="417"/>
      <c r="E147" s="227" t="s">
        <v>64</v>
      </c>
      <c r="F147" s="227" t="s">
        <v>66</v>
      </c>
      <c r="G147" s="241">
        <f t="shared" si="36"/>
        <v>0</v>
      </c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</row>
    <row r="148" spans="2:19" ht="12.75" customHeight="1" x14ac:dyDescent="0.2">
      <c r="B148" s="418" t="s">
        <v>89</v>
      </c>
      <c r="C148" s="321"/>
      <c r="D148" s="417" t="s">
        <v>211</v>
      </c>
      <c r="E148" s="249" t="s">
        <v>58</v>
      </c>
      <c r="F148" s="249" t="s">
        <v>58</v>
      </c>
      <c r="G148" s="241">
        <f t="shared" si="36"/>
        <v>0</v>
      </c>
      <c r="H148" s="241">
        <f t="shared" ref="H148:S148" si="38">H149+H150+H151+H152+H153</f>
        <v>0</v>
      </c>
      <c r="I148" s="241">
        <f t="shared" si="38"/>
        <v>0</v>
      </c>
      <c r="J148" s="241">
        <f t="shared" si="38"/>
        <v>0</v>
      </c>
      <c r="K148" s="241">
        <f t="shared" si="38"/>
        <v>0</v>
      </c>
      <c r="L148" s="241">
        <f t="shared" si="38"/>
        <v>0</v>
      </c>
      <c r="M148" s="241">
        <f t="shared" si="38"/>
        <v>0</v>
      </c>
      <c r="N148" s="241">
        <f t="shared" si="38"/>
        <v>0</v>
      </c>
      <c r="O148" s="241">
        <f t="shared" si="38"/>
        <v>0</v>
      </c>
      <c r="P148" s="241">
        <f t="shared" si="38"/>
        <v>0</v>
      </c>
      <c r="Q148" s="241">
        <f t="shared" si="38"/>
        <v>0</v>
      </c>
      <c r="R148" s="241">
        <f t="shared" si="38"/>
        <v>0</v>
      </c>
      <c r="S148" s="241">
        <f t="shared" si="38"/>
        <v>0</v>
      </c>
    </row>
    <row r="149" spans="2:19" x14ac:dyDescent="0.2">
      <c r="B149" s="418"/>
      <c r="C149" s="321"/>
      <c r="D149" s="417"/>
      <c r="E149" s="250" t="s">
        <v>60</v>
      </c>
      <c r="F149" s="250" t="s">
        <v>61</v>
      </c>
      <c r="G149" s="241">
        <f t="shared" si="36"/>
        <v>0</v>
      </c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</row>
    <row r="150" spans="2:19" x14ac:dyDescent="0.2">
      <c r="B150" s="418"/>
      <c r="C150" s="321"/>
      <c r="D150" s="417"/>
      <c r="E150" s="250" t="s">
        <v>62</v>
      </c>
      <c r="F150" s="250" t="s">
        <v>62</v>
      </c>
      <c r="G150" s="241">
        <f t="shared" si="36"/>
        <v>0</v>
      </c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</row>
    <row r="151" spans="2:19" x14ac:dyDescent="0.2">
      <c r="B151" s="418"/>
      <c r="C151" s="321"/>
      <c r="D151" s="417"/>
      <c r="E151" s="250" t="s">
        <v>63</v>
      </c>
      <c r="F151" s="250" t="s">
        <v>61</v>
      </c>
      <c r="G151" s="241">
        <f t="shared" si="36"/>
        <v>0</v>
      </c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</row>
    <row r="152" spans="2:19" x14ac:dyDescent="0.2">
      <c r="B152" s="418"/>
      <c r="C152" s="321"/>
      <c r="D152" s="417"/>
      <c r="E152" s="250" t="s">
        <v>64</v>
      </c>
      <c r="F152" s="250" t="s">
        <v>65</v>
      </c>
      <c r="G152" s="241">
        <f t="shared" si="36"/>
        <v>0</v>
      </c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</row>
    <row r="153" spans="2:19" x14ac:dyDescent="0.2">
      <c r="B153" s="418"/>
      <c r="C153" s="321"/>
      <c r="D153" s="417"/>
      <c r="E153" s="227" t="s">
        <v>64</v>
      </c>
      <c r="F153" s="227" t="s">
        <v>66</v>
      </c>
      <c r="G153" s="241">
        <f t="shared" si="36"/>
        <v>0</v>
      </c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</row>
    <row r="154" spans="2:19" ht="12.75" customHeight="1" x14ac:dyDescent="0.2">
      <c r="B154" s="418"/>
      <c r="C154" s="321"/>
      <c r="D154" s="417" t="s">
        <v>231</v>
      </c>
      <c r="E154" s="249" t="s">
        <v>58</v>
      </c>
      <c r="F154" s="249" t="s">
        <v>58</v>
      </c>
      <c r="G154" s="241">
        <f t="shared" si="36"/>
        <v>0</v>
      </c>
      <c r="H154" s="241">
        <f t="shared" ref="H154:S154" si="39">H155+H156+H157+H158+H159</f>
        <v>0</v>
      </c>
      <c r="I154" s="241">
        <f t="shared" si="39"/>
        <v>0</v>
      </c>
      <c r="J154" s="241">
        <f t="shared" si="39"/>
        <v>0</v>
      </c>
      <c r="K154" s="241">
        <f t="shared" si="39"/>
        <v>0</v>
      </c>
      <c r="L154" s="241">
        <f t="shared" si="39"/>
        <v>0</v>
      </c>
      <c r="M154" s="241">
        <f t="shared" si="39"/>
        <v>0</v>
      </c>
      <c r="N154" s="241">
        <f t="shared" si="39"/>
        <v>0</v>
      </c>
      <c r="O154" s="241">
        <f t="shared" si="39"/>
        <v>0</v>
      </c>
      <c r="P154" s="241">
        <f t="shared" si="39"/>
        <v>0</v>
      </c>
      <c r="Q154" s="241">
        <f t="shared" si="39"/>
        <v>0</v>
      </c>
      <c r="R154" s="241">
        <f t="shared" si="39"/>
        <v>0</v>
      </c>
      <c r="S154" s="241">
        <f t="shared" si="39"/>
        <v>0</v>
      </c>
    </row>
    <row r="155" spans="2:19" x14ac:dyDescent="0.2">
      <c r="B155" s="418"/>
      <c r="C155" s="321"/>
      <c r="D155" s="417"/>
      <c r="E155" s="250" t="s">
        <v>60</v>
      </c>
      <c r="F155" s="250" t="s">
        <v>61</v>
      </c>
      <c r="G155" s="241">
        <f t="shared" si="36"/>
        <v>0</v>
      </c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</row>
    <row r="156" spans="2:19" x14ac:dyDescent="0.2">
      <c r="B156" s="418"/>
      <c r="C156" s="321"/>
      <c r="D156" s="417"/>
      <c r="E156" s="250" t="s">
        <v>62</v>
      </c>
      <c r="F156" s="250" t="s">
        <v>62</v>
      </c>
      <c r="G156" s="241">
        <f t="shared" si="36"/>
        <v>0</v>
      </c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</row>
    <row r="157" spans="2:19" x14ac:dyDescent="0.2">
      <c r="B157" s="418"/>
      <c r="C157" s="321"/>
      <c r="D157" s="417"/>
      <c r="E157" s="250" t="s">
        <v>63</v>
      </c>
      <c r="F157" s="250" t="s">
        <v>61</v>
      </c>
      <c r="G157" s="241">
        <f t="shared" si="36"/>
        <v>0</v>
      </c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</row>
    <row r="158" spans="2:19" x14ac:dyDescent="0.2">
      <c r="B158" s="418"/>
      <c r="C158" s="321"/>
      <c r="D158" s="417"/>
      <c r="E158" s="250" t="s">
        <v>64</v>
      </c>
      <c r="F158" s="250" t="s">
        <v>65</v>
      </c>
      <c r="G158" s="241">
        <f t="shared" si="36"/>
        <v>0</v>
      </c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</row>
    <row r="159" spans="2:19" x14ac:dyDescent="0.2">
      <c r="B159" s="418"/>
      <c r="C159" s="321"/>
      <c r="D159" s="417"/>
      <c r="E159" s="227" t="s">
        <v>64</v>
      </c>
      <c r="F159" s="227" t="s">
        <v>66</v>
      </c>
      <c r="G159" s="241">
        <f t="shared" si="36"/>
        <v>0</v>
      </c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</row>
    <row r="160" spans="2:19" ht="12.75" customHeight="1" x14ac:dyDescent="0.2">
      <c r="B160" s="418" t="s">
        <v>89</v>
      </c>
      <c r="C160" s="321"/>
      <c r="D160" s="417" t="s">
        <v>214</v>
      </c>
      <c r="E160" s="249" t="s">
        <v>58</v>
      </c>
      <c r="F160" s="249" t="s">
        <v>58</v>
      </c>
      <c r="G160" s="241">
        <f t="shared" si="36"/>
        <v>0</v>
      </c>
      <c r="H160" s="241">
        <f t="shared" ref="H160:S160" si="40">H161+H162+H163+H164+H165</f>
        <v>0</v>
      </c>
      <c r="I160" s="241">
        <f t="shared" si="40"/>
        <v>0</v>
      </c>
      <c r="J160" s="241">
        <f t="shared" si="40"/>
        <v>0</v>
      </c>
      <c r="K160" s="241">
        <f t="shared" si="40"/>
        <v>0</v>
      </c>
      <c r="L160" s="241">
        <f t="shared" si="40"/>
        <v>0</v>
      </c>
      <c r="M160" s="241">
        <f t="shared" si="40"/>
        <v>0</v>
      </c>
      <c r="N160" s="241">
        <f t="shared" si="40"/>
        <v>0</v>
      </c>
      <c r="O160" s="241">
        <f t="shared" si="40"/>
        <v>0</v>
      </c>
      <c r="P160" s="241">
        <f t="shared" si="40"/>
        <v>0</v>
      </c>
      <c r="Q160" s="241">
        <f t="shared" si="40"/>
        <v>0</v>
      </c>
      <c r="R160" s="241">
        <f t="shared" si="40"/>
        <v>0</v>
      </c>
      <c r="S160" s="241">
        <f t="shared" si="40"/>
        <v>0</v>
      </c>
    </row>
    <row r="161" spans="2:19" x14ac:dyDescent="0.2">
      <c r="B161" s="418"/>
      <c r="C161" s="321"/>
      <c r="D161" s="417"/>
      <c r="E161" s="250" t="s">
        <v>60</v>
      </c>
      <c r="F161" s="250" t="s">
        <v>61</v>
      </c>
      <c r="G161" s="241">
        <f t="shared" si="36"/>
        <v>0</v>
      </c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</row>
    <row r="162" spans="2:19" x14ac:dyDescent="0.2">
      <c r="B162" s="418"/>
      <c r="C162" s="321"/>
      <c r="D162" s="417"/>
      <c r="E162" s="250" t="s">
        <v>62</v>
      </c>
      <c r="F162" s="250" t="s">
        <v>62</v>
      </c>
      <c r="G162" s="241">
        <f t="shared" si="36"/>
        <v>0</v>
      </c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</row>
    <row r="163" spans="2:19" x14ac:dyDescent="0.2">
      <c r="B163" s="418"/>
      <c r="C163" s="321"/>
      <c r="D163" s="417"/>
      <c r="E163" s="250" t="s">
        <v>63</v>
      </c>
      <c r="F163" s="250" t="s">
        <v>61</v>
      </c>
      <c r="G163" s="241">
        <f t="shared" si="36"/>
        <v>0</v>
      </c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</row>
    <row r="164" spans="2:19" x14ac:dyDescent="0.2">
      <c r="B164" s="418"/>
      <c r="C164" s="321"/>
      <c r="D164" s="417"/>
      <c r="E164" s="250" t="s">
        <v>64</v>
      </c>
      <c r="F164" s="250" t="s">
        <v>65</v>
      </c>
      <c r="G164" s="241">
        <f t="shared" si="36"/>
        <v>0</v>
      </c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</row>
    <row r="165" spans="2:19" x14ac:dyDescent="0.2">
      <c r="B165" s="418"/>
      <c r="C165" s="321"/>
      <c r="D165" s="417"/>
      <c r="E165" s="227" t="s">
        <v>64</v>
      </c>
      <c r="F165" s="227" t="s">
        <v>66</v>
      </c>
      <c r="G165" s="241">
        <f t="shared" si="36"/>
        <v>0</v>
      </c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</row>
    <row r="166" spans="2:19" ht="12.75" customHeight="1" x14ac:dyDescent="0.2">
      <c r="B166" s="418" t="s">
        <v>89</v>
      </c>
      <c r="C166" s="321"/>
      <c r="D166" s="417" t="s">
        <v>232</v>
      </c>
      <c r="E166" s="249" t="s">
        <v>58</v>
      </c>
      <c r="F166" s="249" t="s">
        <v>58</v>
      </c>
      <c r="G166" s="241">
        <f t="shared" si="36"/>
        <v>0</v>
      </c>
      <c r="H166" s="241">
        <f t="shared" ref="H166:S166" si="41">H167+H168+H169+H170+H171</f>
        <v>0</v>
      </c>
      <c r="I166" s="241">
        <f t="shared" si="41"/>
        <v>0</v>
      </c>
      <c r="J166" s="241">
        <f t="shared" si="41"/>
        <v>0</v>
      </c>
      <c r="K166" s="241">
        <f t="shared" si="41"/>
        <v>0</v>
      </c>
      <c r="L166" s="241">
        <f t="shared" si="41"/>
        <v>0</v>
      </c>
      <c r="M166" s="241">
        <f t="shared" si="41"/>
        <v>0</v>
      </c>
      <c r="N166" s="241">
        <f t="shared" si="41"/>
        <v>0</v>
      </c>
      <c r="O166" s="241">
        <f t="shared" si="41"/>
        <v>0</v>
      </c>
      <c r="P166" s="241">
        <f t="shared" si="41"/>
        <v>0</v>
      </c>
      <c r="Q166" s="241">
        <f t="shared" si="41"/>
        <v>0</v>
      </c>
      <c r="R166" s="241">
        <f t="shared" si="41"/>
        <v>0</v>
      </c>
      <c r="S166" s="241">
        <f t="shared" si="41"/>
        <v>0</v>
      </c>
    </row>
    <row r="167" spans="2:19" x14ac:dyDescent="0.2">
      <c r="B167" s="418"/>
      <c r="C167" s="321"/>
      <c r="D167" s="417"/>
      <c r="E167" s="250" t="s">
        <v>60</v>
      </c>
      <c r="F167" s="250" t="s">
        <v>61</v>
      </c>
      <c r="G167" s="241">
        <f t="shared" si="36"/>
        <v>0</v>
      </c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</row>
    <row r="168" spans="2:19" x14ac:dyDescent="0.2">
      <c r="B168" s="418"/>
      <c r="C168" s="321"/>
      <c r="D168" s="417"/>
      <c r="E168" s="250" t="s">
        <v>62</v>
      </c>
      <c r="F168" s="250" t="s">
        <v>62</v>
      </c>
      <c r="G168" s="241">
        <f t="shared" si="36"/>
        <v>0</v>
      </c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</row>
    <row r="169" spans="2:19" x14ac:dyDescent="0.2">
      <c r="B169" s="418"/>
      <c r="C169" s="321"/>
      <c r="D169" s="417"/>
      <c r="E169" s="250" t="s">
        <v>63</v>
      </c>
      <c r="F169" s="250" t="s">
        <v>61</v>
      </c>
      <c r="G169" s="241">
        <f t="shared" si="36"/>
        <v>0</v>
      </c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</row>
    <row r="170" spans="2:19" x14ac:dyDescent="0.2">
      <c r="B170" s="418"/>
      <c r="C170" s="321"/>
      <c r="D170" s="417"/>
      <c r="E170" s="250" t="s">
        <v>64</v>
      </c>
      <c r="F170" s="250" t="s">
        <v>65</v>
      </c>
      <c r="G170" s="241">
        <f t="shared" si="36"/>
        <v>0</v>
      </c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</row>
    <row r="171" spans="2:19" x14ac:dyDescent="0.2">
      <c r="B171" s="418"/>
      <c r="C171" s="321"/>
      <c r="D171" s="417"/>
      <c r="E171" s="227" t="s">
        <v>64</v>
      </c>
      <c r="F171" s="227" t="s">
        <v>66</v>
      </c>
      <c r="G171" s="241">
        <f t="shared" si="36"/>
        <v>0</v>
      </c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</row>
    <row r="172" spans="2:19" ht="12.75" customHeight="1" x14ac:dyDescent="0.2">
      <c r="B172" s="418" t="s">
        <v>89</v>
      </c>
      <c r="C172" s="321"/>
      <c r="D172" s="417" t="s">
        <v>233</v>
      </c>
      <c r="E172" s="249" t="s">
        <v>58</v>
      </c>
      <c r="F172" s="249" t="s">
        <v>58</v>
      </c>
      <c r="G172" s="241">
        <f t="shared" si="36"/>
        <v>0</v>
      </c>
      <c r="H172" s="241">
        <f t="shared" ref="H172:S172" si="42">H173+H174+H175+H176+H177</f>
        <v>0</v>
      </c>
      <c r="I172" s="241">
        <f t="shared" si="42"/>
        <v>0</v>
      </c>
      <c r="J172" s="241">
        <f t="shared" si="42"/>
        <v>0</v>
      </c>
      <c r="K172" s="241">
        <f t="shared" si="42"/>
        <v>0</v>
      </c>
      <c r="L172" s="241">
        <f t="shared" si="42"/>
        <v>0</v>
      </c>
      <c r="M172" s="241">
        <f t="shared" si="42"/>
        <v>0</v>
      </c>
      <c r="N172" s="241">
        <f t="shared" si="42"/>
        <v>0</v>
      </c>
      <c r="O172" s="241">
        <f t="shared" si="42"/>
        <v>0</v>
      </c>
      <c r="P172" s="241">
        <f t="shared" si="42"/>
        <v>0</v>
      </c>
      <c r="Q172" s="241">
        <f t="shared" si="42"/>
        <v>0</v>
      </c>
      <c r="R172" s="241">
        <f t="shared" si="42"/>
        <v>0</v>
      </c>
      <c r="S172" s="241">
        <f t="shared" si="42"/>
        <v>0</v>
      </c>
    </row>
    <row r="173" spans="2:19" x14ac:dyDescent="0.2">
      <c r="B173" s="418"/>
      <c r="C173" s="321"/>
      <c r="D173" s="417"/>
      <c r="E173" s="250" t="s">
        <v>60</v>
      </c>
      <c r="F173" s="250" t="s">
        <v>61</v>
      </c>
      <c r="G173" s="241">
        <f t="shared" si="36"/>
        <v>0</v>
      </c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</row>
    <row r="174" spans="2:19" x14ac:dyDescent="0.2">
      <c r="B174" s="418"/>
      <c r="C174" s="321"/>
      <c r="D174" s="417"/>
      <c r="E174" s="250" t="s">
        <v>62</v>
      </c>
      <c r="F174" s="250" t="s">
        <v>62</v>
      </c>
      <c r="G174" s="241">
        <f t="shared" ref="G174:G190" si="43">H174+I174+J174+K174+L174+M174+N174+O174+P174+Q174+R174+S174</f>
        <v>0</v>
      </c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</row>
    <row r="175" spans="2:19" x14ac:dyDescent="0.2">
      <c r="B175" s="418"/>
      <c r="C175" s="321"/>
      <c r="D175" s="417"/>
      <c r="E175" s="250" t="s">
        <v>63</v>
      </c>
      <c r="F175" s="250" t="s">
        <v>61</v>
      </c>
      <c r="G175" s="241">
        <f t="shared" si="43"/>
        <v>0</v>
      </c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</row>
    <row r="176" spans="2:19" x14ac:dyDescent="0.2">
      <c r="B176" s="418"/>
      <c r="C176" s="321"/>
      <c r="D176" s="417"/>
      <c r="E176" s="250" t="s">
        <v>64</v>
      </c>
      <c r="F176" s="250" t="s">
        <v>65</v>
      </c>
      <c r="G176" s="241">
        <f t="shared" si="43"/>
        <v>0</v>
      </c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</row>
    <row r="177" spans="2:19" x14ac:dyDescent="0.2">
      <c r="B177" s="418"/>
      <c r="C177" s="321"/>
      <c r="D177" s="417"/>
      <c r="E177" s="227" t="s">
        <v>64</v>
      </c>
      <c r="F177" s="227" t="s">
        <v>66</v>
      </c>
      <c r="G177" s="241">
        <f t="shared" si="43"/>
        <v>0</v>
      </c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</row>
    <row r="178" spans="2:19" ht="12.75" customHeight="1" x14ac:dyDescent="0.2">
      <c r="B178" s="418" t="s">
        <v>89</v>
      </c>
      <c r="C178" s="321"/>
      <c r="D178" s="417" t="s">
        <v>234</v>
      </c>
      <c r="E178" s="249" t="s">
        <v>58</v>
      </c>
      <c r="F178" s="249" t="s">
        <v>58</v>
      </c>
      <c r="G178" s="241">
        <f t="shared" si="43"/>
        <v>0</v>
      </c>
      <c r="H178" s="241">
        <f t="shared" ref="H178:S178" si="44">H179+H180+H181+H182+H183</f>
        <v>0</v>
      </c>
      <c r="I178" s="241">
        <f t="shared" si="44"/>
        <v>0</v>
      </c>
      <c r="J178" s="241">
        <f t="shared" si="44"/>
        <v>0</v>
      </c>
      <c r="K178" s="241">
        <f t="shared" si="44"/>
        <v>0</v>
      </c>
      <c r="L178" s="241">
        <f t="shared" si="44"/>
        <v>0</v>
      </c>
      <c r="M178" s="241">
        <f t="shared" si="44"/>
        <v>0</v>
      </c>
      <c r="N178" s="241">
        <f t="shared" si="44"/>
        <v>0</v>
      </c>
      <c r="O178" s="241">
        <f t="shared" si="44"/>
        <v>0</v>
      </c>
      <c r="P178" s="241">
        <f t="shared" si="44"/>
        <v>0</v>
      </c>
      <c r="Q178" s="241">
        <f t="shared" si="44"/>
        <v>0</v>
      </c>
      <c r="R178" s="241">
        <f t="shared" si="44"/>
        <v>0</v>
      </c>
      <c r="S178" s="241">
        <f t="shared" si="44"/>
        <v>0</v>
      </c>
    </row>
    <row r="179" spans="2:19" x14ac:dyDescent="0.2">
      <c r="B179" s="418"/>
      <c r="C179" s="321"/>
      <c r="D179" s="417"/>
      <c r="E179" s="250" t="s">
        <v>60</v>
      </c>
      <c r="F179" s="250" t="s">
        <v>61</v>
      </c>
      <c r="G179" s="241">
        <f t="shared" si="43"/>
        <v>0</v>
      </c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</row>
    <row r="180" spans="2:19" x14ac:dyDescent="0.2">
      <c r="B180" s="418"/>
      <c r="C180" s="321"/>
      <c r="D180" s="417"/>
      <c r="E180" s="250" t="s">
        <v>62</v>
      </c>
      <c r="F180" s="250" t="s">
        <v>62</v>
      </c>
      <c r="G180" s="241">
        <f t="shared" si="43"/>
        <v>0</v>
      </c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</row>
    <row r="181" spans="2:19" x14ac:dyDescent="0.2">
      <c r="B181" s="418"/>
      <c r="C181" s="321"/>
      <c r="D181" s="417"/>
      <c r="E181" s="250" t="s">
        <v>63</v>
      </c>
      <c r="F181" s="250" t="s">
        <v>61</v>
      </c>
      <c r="G181" s="241">
        <f t="shared" si="43"/>
        <v>0</v>
      </c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</row>
    <row r="182" spans="2:19" x14ac:dyDescent="0.2">
      <c r="B182" s="418"/>
      <c r="C182" s="321"/>
      <c r="D182" s="417"/>
      <c r="E182" s="250" t="s">
        <v>64</v>
      </c>
      <c r="F182" s="250" t="s">
        <v>65</v>
      </c>
      <c r="G182" s="241">
        <f t="shared" si="43"/>
        <v>0</v>
      </c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</row>
    <row r="183" spans="2:19" x14ac:dyDescent="0.2">
      <c r="B183" s="418" t="s">
        <v>89</v>
      </c>
      <c r="C183" s="321"/>
      <c r="D183" s="417" t="s">
        <v>69</v>
      </c>
      <c r="E183" s="227" t="s">
        <v>64</v>
      </c>
      <c r="F183" s="227" t="s">
        <v>66</v>
      </c>
      <c r="G183" s="241">
        <f t="shared" si="43"/>
        <v>0</v>
      </c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</row>
    <row r="184" spans="2:19" ht="12.75" customHeight="1" x14ac:dyDescent="0.2">
      <c r="B184" s="418" t="s">
        <v>89</v>
      </c>
      <c r="C184" s="321"/>
      <c r="D184" s="417" t="s">
        <v>235</v>
      </c>
      <c r="E184" s="249" t="s">
        <v>58</v>
      </c>
      <c r="F184" s="249" t="s">
        <v>58</v>
      </c>
      <c r="G184" s="241">
        <f t="shared" si="43"/>
        <v>0</v>
      </c>
      <c r="H184" s="241">
        <f t="shared" ref="H184:S184" si="45">H185+H186+H187+H188+H189</f>
        <v>0</v>
      </c>
      <c r="I184" s="241">
        <f t="shared" si="45"/>
        <v>0</v>
      </c>
      <c r="J184" s="241">
        <f t="shared" si="45"/>
        <v>0</v>
      </c>
      <c r="K184" s="241">
        <f t="shared" si="45"/>
        <v>0</v>
      </c>
      <c r="L184" s="241">
        <f t="shared" si="45"/>
        <v>0</v>
      </c>
      <c r="M184" s="241">
        <f t="shared" si="45"/>
        <v>0</v>
      </c>
      <c r="N184" s="241">
        <f t="shared" si="45"/>
        <v>0</v>
      </c>
      <c r="O184" s="241">
        <f t="shared" si="45"/>
        <v>0</v>
      </c>
      <c r="P184" s="241">
        <f t="shared" si="45"/>
        <v>0</v>
      </c>
      <c r="Q184" s="241">
        <f t="shared" si="45"/>
        <v>0</v>
      </c>
      <c r="R184" s="241">
        <f t="shared" si="45"/>
        <v>0</v>
      </c>
      <c r="S184" s="241">
        <f t="shared" si="45"/>
        <v>0</v>
      </c>
    </row>
    <row r="185" spans="2:19" x14ac:dyDescent="0.2">
      <c r="B185" s="418" t="s">
        <v>89</v>
      </c>
      <c r="C185" s="321"/>
      <c r="D185" s="417"/>
      <c r="E185" s="250" t="s">
        <v>60</v>
      </c>
      <c r="F185" s="250" t="s">
        <v>61</v>
      </c>
      <c r="G185" s="241">
        <f t="shared" si="43"/>
        <v>0</v>
      </c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</row>
    <row r="186" spans="2:19" x14ac:dyDescent="0.2">
      <c r="B186" s="418" t="s">
        <v>89</v>
      </c>
      <c r="C186" s="321"/>
      <c r="D186" s="417"/>
      <c r="E186" s="250" t="s">
        <v>62</v>
      </c>
      <c r="F186" s="250" t="s">
        <v>62</v>
      </c>
      <c r="G186" s="241">
        <f t="shared" si="43"/>
        <v>0</v>
      </c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</row>
    <row r="187" spans="2:19" x14ac:dyDescent="0.2">
      <c r="B187" s="418" t="s">
        <v>89</v>
      </c>
      <c r="C187" s="321"/>
      <c r="D187" s="417"/>
      <c r="E187" s="250" t="s">
        <v>63</v>
      </c>
      <c r="F187" s="250" t="s">
        <v>61</v>
      </c>
      <c r="G187" s="241">
        <f t="shared" si="43"/>
        <v>0</v>
      </c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</row>
    <row r="188" spans="2:19" x14ac:dyDescent="0.2">
      <c r="B188" s="418" t="s">
        <v>89</v>
      </c>
      <c r="C188" s="321"/>
      <c r="D188" s="417"/>
      <c r="E188" s="250" t="s">
        <v>64</v>
      </c>
      <c r="F188" s="250" t="s">
        <v>65</v>
      </c>
      <c r="G188" s="241">
        <f t="shared" si="43"/>
        <v>0</v>
      </c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</row>
    <row r="189" spans="2:19" x14ac:dyDescent="0.2">
      <c r="B189" s="418" t="s">
        <v>89</v>
      </c>
      <c r="C189" s="321"/>
      <c r="D189" s="417"/>
      <c r="E189" s="227" t="s">
        <v>64</v>
      </c>
      <c r="F189" s="227" t="s">
        <v>66</v>
      </c>
      <c r="G189" s="241">
        <f t="shared" si="43"/>
        <v>0</v>
      </c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</row>
    <row r="190" spans="2:19" x14ac:dyDescent="0.2">
      <c r="B190" s="246" t="s">
        <v>90</v>
      </c>
      <c r="C190" s="223" t="s">
        <v>276</v>
      </c>
      <c r="D190" s="224" t="s">
        <v>58</v>
      </c>
      <c r="E190" s="224" t="s">
        <v>58</v>
      </c>
      <c r="F190" s="224" t="s">
        <v>58</v>
      </c>
      <c r="G190" s="241">
        <f t="shared" si="43"/>
        <v>0</v>
      </c>
      <c r="H190" s="247">
        <f t="shared" ref="H190:S190" si="46">H192+H198+H204+H210</f>
        <v>0</v>
      </c>
      <c r="I190" s="247">
        <f t="shared" si="46"/>
        <v>0</v>
      </c>
      <c r="J190" s="247">
        <f t="shared" si="46"/>
        <v>0</v>
      </c>
      <c r="K190" s="247">
        <f t="shared" si="46"/>
        <v>0</v>
      </c>
      <c r="L190" s="247">
        <f t="shared" si="46"/>
        <v>0</v>
      </c>
      <c r="M190" s="247">
        <f t="shared" si="46"/>
        <v>0</v>
      </c>
      <c r="N190" s="247">
        <f t="shared" si="46"/>
        <v>0</v>
      </c>
      <c r="O190" s="247">
        <f t="shared" si="46"/>
        <v>0</v>
      </c>
      <c r="P190" s="247">
        <f t="shared" si="46"/>
        <v>0</v>
      </c>
      <c r="Q190" s="247">
        <f t="shared" si="46"/>
        <v>0</v>
      </c>
      <c r="R190" s="247">
        <f t="shared" si="46"/>
        <v>0</v>
      </c>
      <c r="S190" s="247">
        <f t="shared" si="46"/>
        <v>0</v>
      </c>
    </row>
    <row r="191" spans="2:19" x14ac:dyDescent="0.2">
      <c r="B191" s="248" t="s">
        <v>74</v>
      </c>
      <c r="C191" s="68" t="s">
        <v>58</v>
      </c>
      <c r="D191" s="227" t="s">
        <v>58</v>
      </c>
      <c r="E191" s="227" t="s">
        <v>58</v>
      </c>
      <c r="F191" s="227" t="s">
        <v>58</v>
      </c>
      <c r="G191" s="241" t="s">
        <v>58</v>
      </c>
      <c r="H191" s="227" t="s">
        <v>58</v>
      </c>
      <c r="I191" s="227" t="s">
        <v>58</v>
      </c>
      <c r="J191" s="227" t="s">
        <v>58</v>
      </c>
      <c r="K191" s="68" t="s">
        <v>58</v>
      </c>
      <c r="L191" s="227" t="s">
        <v>58</v>
      </c>
      <c r="M191" s="227" t="s">
        <v>58</v>
      </c>
      <c r="N191" s="227" t="s">
        <v>58</v>
      </c>
      <c r="O191" s="68" t="s">
        <v>58</v>
      </c>
      <c r="P191" s="227" t="s">
        <v>58</v>
      </c>
      <c r="Q191" s="227" t="s">
        <v>58</v>
      </c>
      <c r="R191" s="227" t="s">
        <v>58</v>
      </c>
      <c r="S191" s="227" t="s">
        <v>58</v>
      </c>
    </row>
    <row r="192" spans="2:19" ht="12.75" customHeight="1" x14ac:dyDescent="0.2">
      <c r="B192" s="438" t="s">
        <v>91</v>
      </c>
      <c r="C192" s="321" t="s">
        <v>236</v>
      </c>
      <c r="D192" s="417" t="s">
        <v>211</v>
      </c>
      <c r="E192" s="249" t="s">
        <v>58</v>
      </c>
      <c r="F192" s="249" t="s">
        <v>58</v>
      </c>
      <c r="G192" s="241">
        <f t="shared" ref="G192:G215" si="47">H192+I192+J192+K192+L192+M192+N192+O192+P192+Q192+R192+S192</f>
        <v>0</v>
      </c>
      <c r="H192" s="241">
        <f t="shared" ref="H192:S192" si="48">H193+H194+H195+H196+H197</f>
        <v>0</v>
      </c>
      <c r="I192" s="241">
        <f t="shared" si="48"/>
        <v>0</v>
      </c>
      <c r="J192" s="241">
        <f t="shared" si="48"/>
        <v>0</v>
      </c>
      <c r="K192" s="241">
        <f t="shared" si="48"/>
        <v>0</v>
      </c>
      <c r="L192" s="241">
        <f t="shared" si="48"/>
        <v>0</v>
      </c>
      <c r="M192" s="241">
        <f t="shared" si="48"/>
        <v>0</v>
      </c>
      <c r="N192" s="241">
        <f t="shared" si="48"/>
        <v>0</v>
      </c>
      <c r="O192" s="241">
        <f t="shared" si="48"/>
        <v>0</v>
      </c>
      <c r="P192" s="241">
        <f t="shared" si="48"/>
        <v>0</v>
      </c>
      <c r="Q192" s="241">
        <f t="shared" si="48"/>
        <v>0</v>
      </c>
      <c r="R192" s="241">
        <f t="shared" si="48"/>
        <v>0</v>
      </c>
      <c r="S192" s="241">
        <f t="shared" si="48"/>
        <v>0</v>
      </c>
    </row>
    <row r="193" spans="2:19" x14ac:dyDescent="0.2">
      <c r="B193" s="438"/>
      <c r="C193" s="321"/>
      <c r="D193" s="417"/>
      <c r="E193" s="250" t="s">
        <v>60</v>
      </c>
      <c r="F193" s="250" t="s">
        <v>61</v>
      </c>
      <c r="G193" s="241">
        <f t="shared" si="47"/>
        <v>0</v>
      </c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</row>
    <row r="194" spans="2:19" x14ac:dyDescent="0.2">
      <c r="B194" s="438"/>
      <c r="C194" s="321"/>
      <c r="D194" s="417"/>
      <c r="E194" s="250" t="s">
        <v>62</v>
      </c>
      <c r="F194" s="250" t="s">
        <v>62</v>
      </c>
      <c r="G194" s="241">
        <f t="shared" si="47"/>
        <v>0</v>
      </c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</row>
    <row r="195" spans="2:19" x14ac:dyDescent="0.2">
      <c r="B195" s="438"/>
      <c r="C195" s="321"/>
      <c r="D195" s="417"/>
      <c r="E195" s="250" t="s">
        <v>63</v>
      </c>
      <c r="F195" s="250" t="s">
        <v>61</v>
      </c>
      <c r="G195" s="241">
        <f t="shared" si="47"/>
        <v>0</v>
      </c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</row>
    <row r="196" spans="2:19" x14ac:dyDescent="0.2">
      <c r="B196" s="438"/>
      <c r="C196" s="321"/>
      <c r="D196" s="417"/>
      <c r="E196" s="250" t="s">
        <v>64</v>
      </c>
      <c r="F196" s="250" t="s">
        <v>65</v>
      </c>
      <c r="G196" s="241">
        <f t="shared" si="47"/>
        <v>0</v>
      </c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</row>
    <row r="197" spans="2:19" x14ac:dyDescent="0.2">
      <c r="B197" s="438"/>
      <c r="C197" s="321"/>
      <c r="D197" s="417"/>
      <c r="E197" s="227" t="s">
        <v>64</v>
      </c>
      <c r="F197" s="227" t="s">
        <v>66</v>
      </c>
      <c r="G197" s="241">
        <f t="shared" si="47"/>
        <v>0</v>
      </c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</row>
    <row r="198" spans="2:19" ht="12.75" customHeight="1" x14ac:dyDescent="0.2">
      <c r="B198" s="438" t="s">
        <v>93</v>
      </c>
      <c r="C198" s="321" t="s">
        <v>237</v>
      </c>
      <c r="D198" s="417" t="s">
        <v>211</v>
      </c>
      <c r="E198" s="249" t="s">
        <v>58</v>
      </c>
      <c r="F198" s="249" t="s">
        <v>58</v>
      </c>
      <c r="G198" s="241">
        <f t="shared" si="47"/>
        <v>0</v>
      </c>
      <c r="H198" s="241">
        <f t="shared" ref="H198:S198" si="49">H199+H200+H201+H202+H203</f>
        <v>0</v>
      </c>
      <c r="I198" s="241">
        <f t="shared" si="49"/>
        <v>0</v>
      </c>
      <c r="J198" s="241">
        <f t="shared" si="49"/>
        <v>0</v>
      </c>
      <c r="K198" s="241">
        <f t="shared" si="49"/>
        <v>0</v>
      </c>
      <c r="L198" s="241">
        <f t="shared" si="49"/>
        <v>0</v>
      </c>
      <c r="M198" s="241">
        <f t="shared" si="49"/>
        <v>0</v>
      </c>
      <c r="N198" s="241">
        <f t="shared" si="49"/>
        <v>0</v>
      </c>
      <c r="O198" s="241">
        <f t="shared" si="49"/>
        <v>0</v>
      </c>
      <c r="P198" s="241">
        <f t="shared" si="49"/>
        <v>0</v>
      </c>
      <c r="Q198" s="241">
        <f t="shared" si="49"/>
        <v>0</v>
      </c>
      <c r="R198" s="241">
        <f t="shared" si="49"/>
        <v>0</v>
      </c>
      <c r="S198" s="241">
        <f t="shared" si="49"/>
        <v>0</v>
      </c>
    </row>
    <row r="199" spans="2:19" x14ac:dyDescent="0.2">
      <c r="B199" s="438"/>
      <c r="C199" s="321"/>
      <c r="D199" s="417"/>
      <c r="E199" s="250" t="s">
        <v>60</v>
      </c>
      <c r="F199" s="250" t="s">
        <v>61</v>
      </c>
      <c r="G199" s="241">
        <f t="shared" si="47"/>
        <v>0</v>
      </c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</row>
    <row r="200" spans="2:19" x14ac:dyDescent="0.2">
      <c r="B200" s="438"/>
      <c r="C200" s="321"/>
      <c r="D200" s="417"/>
      <c r="E200" s="250" t="s">
        <v>62</v>
      </c>
      <c r="F200" s="250" t="s">
        <v>62</v>
      </c>
      <c r="G200" s="241">
        <f t="shared" si="47"/>
        <v>0</v>
      </c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</row>
    <row r="201" spans="2:19" x14ac:dyDescent="0.2">
      <c r="B201" s="438"/>
      <c r="C201" s="321"/>
      <c r="D201" s="417"/>
      <c r="E201" s="250" t="s">
        <v>63</v>
      </c>
      <c r="F201" s="250" t="s">
        <v>61</v>
      </c>
      <c r="G201" s="241">
        <f t="shared" si="47"/>
        <v>0</v>
      </c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</row>
    <row r="202" spans="2:19" x14ac:dyDescent="0.2">
      <c r="B202" s="438"/>
      <c r="C202" s="321"/>
      <c r="D202" s="417"/>
      <c r="E202" s="250" t="s">
        <v>64</v>
      </c>
      <c r="F202" s="250" t="s">
        <v>65</v>
      </c>
      <c r="G202" s="241">
        <f t="shared" si="47"/>
        <v>0</v>
      </c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</row>
    <row r="203" spans="2:19" x14ac:dyDescent="0.2">
      <c r="B203" s="438"/>
      <c r="C203" s="321"/>
      <c r="D203" s="417"/>
      <c r="E203" s="227" t="s">
        <v>64</v>
      </c>
      <c r="F203" s="227" t="s">
        <v>66</v>
      </c>
      <c r="G203" s="241">
        <f t="shared" si="47"/>
        <v>0</v>
      </c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</row>
    <row r="204" spans="2:19" ht="12.75" customHeight="1" x14ac:dyDescent="0.2">
      <c r="B204" s="438" t="s">
        <v>94</v>
      </c>
      <c r="C204" s="321" t="s">
        <v>238</v>
      </c>
      <c r="D204" s="417" t="s">
        <v>211</v>
      </c>
      <c r="E204" s="249" t="s">
        <v>58</v>
      </c>
      <c r="F204" s="249" t="s">
        <v>58</v>
      </c>
      <c r="G204" s="241">
        <f t="shared" si="47"/>
        <v>0</v>
      </c>
      <c r="H204" s="241">
        <f t="shared" ref="H204:S204" si="50">H205+H206+H207+H208+H209</f>
        <v>0</v>
      </c>
      <c r="I204" s="241">
        <f t="shared" si="50"/>
        <v>0</v>
      </c>
      <c r="J204" s="241">
        <f t="shared" si="50"/>
        <v>0</v>
      </c>
      <c r="K204" s="241">
        <f t="shared" si="50"/>
        <v>0</v>
      </c>
      <c r="L204" s="241">
        <f t="shared" si="50"/>
        <v>0</v>
      </c>
      <c r="M204" s="241">
        <f t="shared" si="50"/>
        <v>0</v>
      </c>
      <c r="N204" s="241">
        <f t="shared" si="50"/>
        <v>0</v>
      </c>
      <c r="O204" s="241">
        <f t="shared" si="50"/>
        <v>0</v>
      </c>
      <c r="P204" s="241">
        <f t="shared" si="50"/>
        <v>0</v>
      </c>
      <c r="Q204" s="241">
        <f t="shared" si="50"/>
        <v>0</v>
      </c>
      <c r="R204" s="241">
        <f t="shared" si="50"/>
        <v>0</v>
      </c>
      <c r="S204" s="241">
        <f t="shared" si="50"/>
        <v>0</v>
      </c>
    </row>
    <row r="205" spans="2:19" x14ac:dyDescent="0.2">
      <c r="B205" s="438"/>
      <c r="C205" s="321"/>
      <c r="D205" s="417"/>
      <c r="E205" s="250" t="s">
        <v>60</v>
      </c>
      <c r="F205" s="250" t="s">
        <v>61</v>
      </c>
      <c r="G205" s="241">
        <f t="shared" si="47"/>
        <v>0</v>
      </c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</row>
    <row r="206" spans="2:19" x14ac:dyDescent="0.2">
      <c r="B206" s="438"/>
      <c r="C206" s="321"/>
      <c r="D206" s="417"/>
      <c r="E206" s="250" t="s">
        <v>62</v>
      </c>
      <c r="F206" s="250" t="s">
        <v>62</v>
      </c>
      <c r="G206" s="241">
        <f t="shared" si="47"/>
        <v>0</v>
      </c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</row>
    <row r="207" spans="2:19" x14ac:dyDescent="0.2">
      <c r="B207" s="438"/>
      <c r="C207" s="321"/>
      <c r="D207" s="417"/>
      <c r="E207" s="250" t="s">
        <v>63</v>
      </c>
      <c r="F207" s="250" t="s">
        <v>61</v>
      </c>
      <c r="G207" s="241">
        <f t="shared" si="47"/>
        <v>0</v>
      </c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</row>
    <row r="208" spans="2:19" x14ac:dyDescent="0.2">
      <c r="B208" s="438"/>
      <c r="C208" s="321"/>
      <c r="D208" s="417"/>
      <c r="E208" s="250" t="s">
        <v>64</v>
      </c>
      <c r="F208" s="250" t="s">
        <v>65</v>
      </c>
      <c r="G208" s="241">
        <f t="shared" si="47"/>
        <v>0</v>
      </c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</row>
    <row r="209" spans="2:19" x14ac:dyDescent="0.2">
      <c r="B209" s="438"/>
      <c r="C209" s="321"/>
      <c r="D209" s="417"/>
      <c r="E209" s="227" t="s">
        <v>64</v>
      </c>
      <c r="F209" s="227" t="s">
        <v>66</v>
      </c>
      <c r="G209" s="241">
        <f t="shared" si="47"/>
        <v>0</v>
      </c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</row>
    <row r="210" spans="2:19" ht="12.75" customHeight="1" x14ac:dyDescent="0.2">
      <c r="B210" s="438" t="s">
        <v>95</v>
      </c>
      <c r="C210" s="321" t="s">
        <v>239</v>
      </c>
      <c r="D210" s="417" t="s">
        <v>211</v>
      </c>
      <c r="E210" s="249" t="s">
        <v>58</v>
      </c>
      <c r="F210" s="249" t="s">
        <v>58</v>
      </c>
      <c r="G210" s="241">
        <f t="shared" si="47"/>
        <v>0</v>
      </c>
      <c r="H210" s="241">
        <f t="shared" ref="H210:S210" si="51">H211+H212+H213+H214+H215</f>
        <v>0</v>
      </c>
      <c r="I210" s="241">
        <f t="shared" si="51"/>
        <v>0</v>
      </c>
      <c r="J210" s="241">
        <f t="shared" si="51"/>
        <v>0</v>
      </c>
      <c r="K210" s="241">
        <f t="shared" si="51"/>
        <v>0</v>
      </c>
      <c r="L210" s="241">
        <f t="shared" si="51"/>
        <v>0</v>
      </c>
      <c r="M210" s="241">
        <f t="shared" si="51"/>
        <v>0</v>
      </c>
      <c r="N210" s="241">
        <f t="shared" si="51"/>
        <v>0</v>
      </c>
      <c r="O210" s="241">
        <f t="shared" si="51"/>
        <v>0</v>
      </c>
      <c r="P210" s="241">
        <f t="shared" si="51"/>
        <v>0</v>
      </c>
      <c r="Q210" s="241">
        <f t="shared" si="51"/>
        <v>0</v>
      </c>
      <c r="R210" s="241">
        <f t="shared" si="51"/>
        <v>0</v>
      </c>
      <c r="S210" s="241">
        <f t="shared" si="51"/>
        <v>0</v>
      </c>
    </row>
    <row r="211" spans="2:19" x14ac:dyDescent="0.2">
      <c r="B211" s="438"/>
      <c r="C211" s="321"/>
      <c r="D211" s="417"/>
      <c r="E211" s="250" t="s">
        <v>60</v>
      </c>
      <c r="F211" s="250" t="s">
        <v>61</v>
      </c>
      <c r="G211" s="241">
        <f t="shared" si="47"/>
        <v>0</v>
      </c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</row>
    <row r="212" spans="2:19" x14ac:dyDescent="0.2">
      <c r="B212" s="438"/>
      <c r="C212" s="321"/>
      <c r="D212" s="417"/>
      <c r="E212" s="250" t="s">
        <v>62</v>
      </c>
      <c r="F212" s="250" t="s">
        <v>62</v>
      </c>
      <c r="G212" s="241">
        <f t="shared" si="47"/>
        <v>0</v>
      </c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</row>
    <row r="213" spans="2:19" x14ac:dyDescent="0.2">
      <c r="B213" s="438"/>
      <c r="C213" s="321"/>
      <c r="D213" s="417"/>
      <c r="E213" s="250" t="s">
        <v>63</v>
      </c>
      <c r="F213" s="250" t="s">
        <v>61</v>
      </c>
      <c r="G213" s="241">
        <f t="shared" si="47"/>
        <v>0</v>
      </c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</row>
    <row r="214" spans="2:19" x14ac:dyDescent="0.2">
      <c r="B214" s="438"/>
      <c r="C214" s="321"/>
      <c r="D214" s="417"/>
      <c r="E214" s="250" t="s">
        <v>64</v>
      </c>
      <c r="F214" s="250" t="s">
        <v>65</v>
      </c>
      <c r="G214" s="241">
        <f t="shared" si="47"/>
        <v>0</v>
      </c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</row>
    <row r="215" spans="2:19" x14ac:dyDescent="0.2">
      <c r="B215" s="438"/>
      <c r="C215" s="321"/>
      <c r="D215" s="417"/>
      <c r="E215" s="227" t="s">
        <v>64</v>
      </c>
      <c r="F215" s="227" t="s">
        <v>66</v>
      </c>
      <c r="G215" s="241">
        <f t="shared" si="47"/>
        <v>0</v>
      </c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</row>
    <row r="216" spans="2:19" x14ac:dyDescent="0.2">
      <c r="B216" s="248" t="s">
        <v>74</v>
      </c>
      <c r="C216" s="68" t="s">
        <v>58</v>
      </c>
      <c r="D216" s="227" t="s">
        <v>58</v>
      </c>
      <c r="E216" s="227" t="s">
        <v>58</v>
      </c>
      <c r="F216" s="227" t="s">
        <v>58</v>
      </c>
      <c r="G216" s="241" t="s">
        <v>58</v>
      </c>
      <c r="H216" s="227" t="s">
        <v>58</v>
      </c>
      <c r="I216" s="227" t="s">
        <v>58</v>
      </c>
      <c r="J216" s="227" t="s">
        <v>58</v>
      </c>
      <c r="K216" s="68" t="s">
        <v>58</v>
      </c>
      <c r="L216" s="227" t="s">
        <v>58</v>
      </c>
      <c r="M216" s="227" t="s">
        <v>58</v>
      </c>
      <c r="N216" s="227" t="s">
        <v>58</v>
      </c>
      <c r="O216" s="68" t="s">
        <v>58</v>
      </c>
      <c r="P216" s="227" t="s">
        <v>58</v>
      </c>
      <c r="Q216" s="227" t="s">
        <v>58</v>
      </c>
      <c r="R216" s="227" t="s">
        <v>58</v>
      </c>
      <c r="S216" s="227" t="s">
        <v>58</v>
      </c>
    </row>
    <row r="217" spans="2:19" ht="13.7" customHeight="1" x14ac:dyDescent="0.2">
      <c r="B217" s="255" t="s">
        <v>97</v>
      </c>
      <c r="C217" s="321" t="s">
        <v>239</v>
      </c>
      <c r="D217" s="417" t="s">
        <v>211</v>
      </c>
      <c r="E217" s="227" t="s">
        <v>58</v>
      </c>
      <c r="F217" s="227" t="s">
        <v>58</v>
      </c>
      <c r="G217" s="241">
        <f>H217+I217+J217+K217+L217+M217+N217+O217+P217+Q217+R217+S217</f>
        <v>0</v>
      </c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</row>
    <row r="218" spans="2:19" x14ac:dyDescent="0.2">
      <c r="B218" s="255" t="s">
        <v>98</v>
      </c>
      <c r="C218" s="321"/>
      <c r="D218" s="417"/>
      <c r="E218" s="227" t="s">
        <v>58</v>
      </c>
      <c r="F218" s="227" t="s">
        <v>58</v>
      </c>
      <c r="G218" s="241">
        <f>H218+I218+J218+K218+L218+M218+N218+O218+P218+Q218+R218+S218</f>
        <v>0</v>
      </c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</row>
    <row r="219" spans="2:19" x14ac:dyDescent="0.2">
      <c r="B219" s="255" t="s">
        <v>99</v>
      </c>
      <c r="C219" s="321"/>
      <c r="D219" s="417"/>
      <c r="E219" s="227" t="s">
        <v>58</v>
      </c>
      <c r="F219" s="227" t="s">
        <v>58</v>
      </c>
      <c r="G219" s="241">
        <f>H219+I219+J219+K219+L219+M219+N219+O219+P219+Q219+R219+S219</f>
        <v>0</v>
      </c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</row>
    <row r="220" spans="2:19" x14ac:dyDescent="0.2">
      <c r="B220" s="255" t="s">
        <v>100</v>
      </c>
      <c r="C220" s="321"/>
      <c r="D220" s="417"/>
      <c r="E220" s="227" t="s">
        <v>58</v>
      </c>
      <c r="F220" s="227" t="s">
        <v>58</v>
      </c>
      <c r="G220" s="241">
        <f>H220+I220+J220+K220+L220+M220+N220+O220+P220+Q220+R220+S220</f>
        <v>0</v>
      </c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</row>
    <row r="221" spans="2:19" ht="15" x14ac:dyDescent="0.2">
      <c r="B221" s="236" t="s">
        <v>101</v>
      </c>
      <c r="C221" s="68" t="s">
        <v>58</v>
      </c>
      <c r="D221" s="227" t="s">
        <v>58</v>
      </c>
      <c r="E221" s="227" t="s">
        <v>58</v>
      </c>
      <c r="F221" s="227" t="s">
        <v>58</v>
      </c>
      <c r="G221" s="241">
        <f>H221+I221+J221+K221+L221+M221+N221+O221+P221+Q221+R221+S221</f>
        <v>0</v>
      </c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</row>
  </sheetData>
  <sheetProtection password="C6FB" sheet="1" objects="1" scenarios="1"/>
  <customSheetViews>
    <customSheetView guid="{FC81ACF6-41EA-474E-9271-A039BE964AC6}" scale="60" showPageBreaks="1" printArea="1" view="pageBreakPreview" topLeftCell="A184">
      <selection activeCell="G17" sqref="G17:G18"/>
      <pageMargins left="1.1812499999999999" right="0.15763888888888899" top="0.15763888888888899" bottom="0.15763888888888899" header="0.51180555555555496" footer="0.15763888888888899"/>
      <pageSetup paperSize="9" scale="49" firstPageNumber="0" orientation="landscape" verticalDpi="300" r:id="rId1"/>
      <headerFooter>
        <oddFooter>&amp;C&amp;P</oddFooter>
      </headerFooter>
    </customSheetView>
    <customSheetView guid="{5471717A-CEAE-4129-AD80-B9750FD3D24E}" scale="60" showPageBreaks="1" printArea="1" view="pageBreakPreview">
      <selection activeCell="P27" sqref="P27"/>
      <pageMargins left="1.1812499999999999" right="0.15763888888888899" top="0.15763888888888899" bottom="0.15763888888888899" header="0.51180555555555496" footer="0.15763888888888899"/>
      <pageSetup paperSize="9" scale="49" firstPageNumber="0" orientation="landscape" verticalDpi="300" r:id="rId2"/>
      <headerFooter>
        <oddFooter>&amp;C&amp;P</oddFooter>
      </headerFooter>
    </customSheetView>
  </customSheetViews>
  <mergeCells count="88">
    <mergeCell ref="R1:S1"/>
    <mergeCell ref="M2:S2"/>
    <mergeCell ref="P4:S4"/>
    <mergeCell ref="P5:S5"/>
    <mergeCell ref="Q6:R6"/>
    <mergeCell ref="P7:S7"/>
    <mergeCell ref="M8:S8"/>
    <mergeCell ref="Q9:S9"/>
    <mergeCell ref="B11:S11"/>
    <mergeCell ref="B12:S12"/>
    <mergeCell ref="B13:S13"/>
    <mergeCell ref="B14:S14"/>
    <mergeCell ref="B15:S15"/>
    <mergeCell ref="B17:B18"/>
    <mergeCell ref="C17:C18"/>
    <mergeCell ref="D17:D18"/>
    <mergeCell ref="E17:E18"/>
    <mergeCell ref="F17:F18"/>
    <mergeCell ref="G17:G18"/>
    <mergeCell ref="H17:S17"/>
    <mergeCell ref="B24:B29"/>
    <mergeCell ref="C24:C29"/>
    <mergeCell ref="D24:D29"/>
    <mergeCell ref="B30:B35"/>
    <mergeCell ref="C30:C35"/>
    <mergeCell ref="D30:D35"/>
    <mergeCell ref="B36:B41"/>
    <mergeCell ref="C36:C41"/>
    <mergeCell ref="D36:D41"/>
    <mergeCell ref="B46:B51"/>
    <mergeCell ref="C46:C51"/>
    <mergeCell ref="D46:D51"/>
    <mergeCell ref="B54:B71"/>
    <mergeCell ref="C54:C71"/>
    <mergeCell ref="D54:D59"/>
    <mergeCell ref="D60:D65"/>
    <mergeCell ref="D66:D71"/>
    <mergeCell ref="B72:B77"/>
    <mergeCell ref="C72:C77"/>
    <mergeCell ref="D72:D77"/>
    <mergeCell ref="B78:B83"/>
    <mergeCell ref="C78:C83"/>
    <mergeCell ref="D78:D83"/>
    <mergeCell ref="B86:B97"/>
    <mergeCell ref="C86:C97"/>
    <mergeCell ref="D86:D91"/>
    <mergeCell ref="D92:D97"/>
    <mergeCell ref="C99:C101"/>
    <mergeCell ref="D99:D101"/>
    <mergeCell ref="B104:B109"/>
    <mergeCell ref="C104:C109"/>
    <mergeCell ref="D104:D109"/>
    <mergeCell ref="B112:B117"/>
    <mergeCell ref="C112:C117"/>
    <mergeCell ref="D112:D117"/>
    <mergeCell ref="B120:B125"/>
    <mergeCell ref="C120:C125"/>
    <mergeCell ref="D120:D125"/>
    <mergeCell ref="B128:B133"/>
    <mergeCell ref="C128:C133"/>
    <mergeCell ref="D128:D133"/>
    <mergeCell ref="B134:B139"/>
    <mergeCell ref="C134:C139"/>
    <mergeCell ref="D134:D139"/>
    <mergeCell ref="B142:B189"/>
    <mergeCell ref="C142:C189"/>
    <mergeCell ref="D142:D147"/>
    <mergeCell ref="D148:D153"/>
    <mergeCell ref="D154:D159"/>
    <mergeCell ref="D160:D165"/>
    <mergeCell ref="D166:D171"/>
    <mergeCell ref="D172:D177"/>
    <mergeCell ref="D178:D183"/>
    <mergeCell ref="D184:D189"/>
    <mergeCell ref="B192:B197"/>
    <mergeCell ref="C192:C197"/>
    <mergeCell ref="D192:D197"/>
    <mergeCell ref="B198:B203"/>
    <mergeCell ref="C198:C203"/>
    <mergeCell ref="D198:D203"/>
    <mergeCell ref="C217:C220"/>
    <mergeCell ref="D217:D220"/>
    <mergeCell ref="B204:B209"/>
    <mergeCell ref="C204:C209"/>
    <mergeCell ref="D204:D209"/>
    <mergeCell ref="B210:B215"/>
    <mergeCell ref="C210:C215"/>
    <mergeCell ref="D210:D215"/>
  </mergeCells>
  <pageMargins left="1.1812499999999999" right="0.15763888888888899" top="0.15763888888888899" bottom="0.15763888888888899" header="0.51180555555555496" footer="0.15763888888888899"/>
  <pageSetup paperSize="9" scale="49" firstPageNumber="0" orientation="landscape" verticalDpi="300" r:id="rId3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AJ221"/>
  <sheetViews>
    <sheetView view="pageBreakPreview" topLeftCell="A184" zoomScale="60" zoomScaleNormal="100" workbookViewId="0">
      <selection activeCell="L85" sqref="L85"/>
    </sheetView>
  </sheetViews>
  <sheetFormatPr defaultRowHeight="12.75" x14ac:dyDescent="0.2"/>
  <cols>
    <col min="1" max="1" width="1.140625"/>
    <col min="2" max="2" width="50.28515625"/>
    <col min="3" max="4" width="10.28515625"/>
    <col min="5" max="7" width="14.85546875"/>
    <col min="8" max="16" width="13.140625"/>
    <col min="17" max="17" width="15.5703125"/>
    <col min="18" max="18" width="15.28515625"/>
    <col min="19" max="19" width="18.7109375"/>
    <col min="20" max="1025" width="8.28515625"/>
  </cols>
  <sheetData>
    <row r="1" spans="1:36" x14ac:dyDescent="0.2">
      <c r="A1" s="208"/>
      <c r="B1" s="208"/>
      <c r="C1" s="208"/>
      <c r="D1" s="208"/>
      <c r="E1" s="208"/>
      <c r="F1" s="208"/>
      <c r="G1" s="208"/>
      <c r="H1" s="207"/>
      <c r="I1" s="207"/>
      <c r="J1" s="207"/>
      <c r="K1" s="207"/>
      <c r="L1" s="207"/>
      <c r="M1" s="208"/>
      <c r="N1" s="208"/>
      <c r="O1" s="208"/>
      <c r="P1" s="208"/>
      <c r="Q1" s="208"/>
      <c r="R1" s="448" t="str">
        <f>'Касс. план (50400)'!Q1</f>
        <v>к протоколу №15 от  29.12.2018г.</v>
      </c>
      <c r="S1" s="448"/>
    </row>
    <row r="2" spans="1:36" ht="12.75" customHeight="1" x14ac:dyDescent="0.2">
      <c r="A2" s="208"/>
      <c r="B2" s="208"/>
      <c r="C2" s="208"/>
      <c r="D2" s="208"/>
      <c r="E2" s="208"/>
      <c r="F2" s="208"/>
      <c r="G2" s="208"/>
      <c r="H2" s="207"/>
      <c r="I2" s="207"/>
      <c r="J2" s="207"/>
      <c r="K2" s="207"/>
      <c r="L2" s="207"/>
      <c r="M2" s="433"/>
      <c r="N2" s="433"/>
      <c r="O2" s="433"/>
      <c r="P2" s="433"/>
      <c r="Q2" s="433"/>
      <c r="R2" s="433"/>
      <c r="S2" s="433"/>
    </row>
    <row r="3" spans="1:36" x14ac:dyDescent="0.2">
      <c r="A3" s="208"/>
      <c r="B3" s="208"/>
      <c r="C3" s="208"/>
      <c r="D3" s="208"/>
      <c r="E3" s="208"/>
      <c r="F3" s="208"/>
      <c r="G3" s="208"/>
      <c r="H3" s="207"/>
      <c r="I3" s="207"/>
      <c r="J3" s="207"/>
      <c r="K3" s="207"/>
      <c r="L3" s="207"/>
      <c r="M3" s="208"/>
      <c r="N3" s="208"/>
      <c r="O3" s="208"/>
      <c r="P3" s="208"/>
      <c r="Q3" s="208"/>
      <c r="R3" s="208"/>
      <c r="S3" s="210"/>
    </row>
    <row r="4" spans="1:36" ht="13.15" customHeight="1" x14ac:dyDescent="0.2">
      <c r="A4" s="208"/>
      <c r="B4" s="208"/>
      <c r="C4" s="208"/>
      <c r="D4" s="208"/>
      <c r="E4" s="208"/>
      <c r="F4" s="208"/>
      <c r="G4" s="208"/>
      <c r="H4" s="207"/>
      <c r="I4" s="207"/>
      <c r="J4" s="207"/>
      <c r="K4" s="207"/>
      <c r="L4" s="207"/>
      <c r="M4" s="211"/>
      <c r="N4" s="211"/>
      <c r="O4" s="211"/>
      <c r="P4" s="434" t="s">
        <v>244</v>
      </c>
      <c r="Q4" s="434"/>
      <c r="R4" s="434"/>
      <c r="S4" s="434"/>
    </row>
    <row r="5" spans="1:36" ht="24.75" customHeight="1" x14ac:dyDescent="0.2">
      <c r="A5" s="208"/>
      <c r="B5" s="208"/>
      <c r="C5" s="208"/>
      <c r="D5" s="208"/>
      <c r="E5" s="208"/>
      <c r="F5" s="208"/>
      <c r="G5" s="208"/>
      <c r="H5" s="207"/>
      <c r="I5" s="207"/>
      <c r="J5" s="207"/>
      <c r="K5" s="207"/>
      <c r="L5" s="207"/>
      <c r="M5" s="214"/>
      <c r="N5" s="214"/>
      <c r="O5" s="214"/>
      <c r="P5" s="447" t="str">
        <f>'Касс. план (50400)'!P5</f>
        <v>Директор</v>
      </c>
      <c r="Q5" s="447"/>
      <c r="R5" s="447"/>
      <c r="S5" s="447"/>
    </row>
    <row r="6" spans="1:36" ht="11.45" customHeight="1" x14ac:dyDescent="0.2">
      <c r="A6" s="208"/>
      <c r="B6" s="208"/>
      <c r="C6" s="208"/>
      <c r="D6" s="208"/>
      <c r="E6" s="208"/>
      <c r="F6" s="208"/>
      <c r="G6" s="208"/>
      <c r="H6" s="207"/>
      <c r="I6" s="207"/>
      <c r="J6" s="207"/>
      <c r="K6" s="207"/>
      <c r="L6" s="207"/>
      <c r="M6" s="208"/>
      <c r="N6" s="208"/>
      <c r="O6" s="208"/>
      <c r="P6" s="208"/>
      <c r="Q6" s="436" t="s">
        <v>245</v>
      </c>
      <c r="R6" s="436"/>
      <c r="S6" s="213"/>
    </row>
    <row r="7" spans="1:36" ht="15.6" customHeight="1" x14ac:dyDescent="0.2">
      <c r="A7" s="208"/>
      <c r="B7" s="208"/>
      <c r="C7" s="208"/>
      <c r="D7" s="208"/>
      <c r="E7" s="208"/>
      <c r="F7" s="208"/>
      <c r="G7" s="208"/>
      <c r="H7" s="207"/>
      <c r="I7" s="207"/>
      <c r="J7" s="207"/>
      <c r="K7" s="207"/>
      <c r="L7" s="207"/>
      <c r="M7" s="213"/>
      <c r="N7" s="213"/>
      <c r="O7" s="213"/>
      <c r="P7" s="444" t="str">
        <f>'Касс. план (50400)'!P7</f>
        <v xml:space="preserve">                                 Т.А. Левина                                     </v>
      </c>
      <c r="Q7" s="444"/>
      <c r="R7" s="444"/>
      <c r="S7" s="444"/>
    </row>
    <row r="8" spans="1:36" ht="10.9" customHeight="1" x14ac:dyDescent="0.2">
      <c r="A8" s="208"/>
      <c r="B8" s="208"/>
      <c r="C8" s="208"/>
      <c r="D8" s="208"/>
      <c r="E8" s="208"/>
      <c r="F8" s="208"/>
      <c r="G8" s="208"/>
      <c r="H8" s="207"/>
      <c r="I8" s="207"/>
      <c r="J8" s="207"/>
      <c r="K8" s="207"/>
      <c r="L8" s="207"/>
      <c r="M8" s="429" t="s">
        <v>247</v>
      </c>
      <c r="N8" s="429"/>
      <c r="O8" s="429"/>
      <c r="P8" s="429"/>
      <c r="Q8" s="429"/>
      <c r="R8" s="429"/>
      <c r="S8" s="429"/>
    </row>
    <row r="9" spans="1:36" x14ac:dyDescent="0.2">
      <c r="A9" s="208"/>
      <c r="B9" s="208"/>
      <c r="C9" s="208"/>
      <c r="D9" s="208"/>
      <c r="E9" s="208"/>
      <c r="F9" s="208"/>
      <c r="G9" s="208"/>
      <c r="H9" s="207"/>
      <c r="I9" s="207"/>
      <c r="J9" s="207"/>
      <c r="K9" s="207"/>
      <c r="L9" s="207"/>
      <c r="M9" s="208"/>
      <c r="N9" s="217"/>
      <c r="O9" s="217"/>
      <c r="P9" s="217"/>
      <c r="Q9" s="445" t="str">
        <f>'Касс. план (50400)'!Q9</f>
        <v>"29" декабря 2018  года</v>
      </c>
      <c r="R9" s="445"/>
      <c r="S9" s="445"/>
    </row>
    <row r="10" spans="1:36" x14ac:dyDescent="0.2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</row>
    <row r="11" spans="1:36" ht="17.850000000000001" customHeight="1" x14ac:dyDescent="0.2">
      <c r="A11" s="208"/>
      <c r="B11" s="450" t="s">
        <v>248</v>
      </c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</row>
    <row r="12" spans="1:36" ht="13.9" customHeight="1" x14ac:dyDescent="0.2">
      <c r="A12" s="208"/>
      <c r="B12" s="446" t="s">
        <v>287</v>
      </c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</row>
    <row r="13" spans="1:36" ht="14.1" customHeight="1" x14ac:dyDescent="0.2">
      <c r="A13" s="208"/>
      <c r="B13" s="449" t="s">
        <v>250</v>
      </c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</row>
    <row r="14" spans="1:36" ht="12.75" customHeight="1" x14ac:dyDescent="0.2">
      <c r="A14" s="208"/>
      <c r="B14" s="423" t="str">
        <f>'Заголовочный раздел'!B19:V19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5"/>
      <c r="AG14" s="5"/>
      <c r="AH14" s="5"/>
      <c r="AI14" s="5"/>
      <c r="AJ14" s="5"/>
    </row>
    <row r="15" spans="1:36" ht="14.1" customHeight="1" x14ac:dyDescent="0.2">
      <c r="A15" s="208"/>
      <c r="B15" s="449" t="s">
        <v>251</v>
      </c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x14ac:dyDescent="0.2"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2:19" ht="12.75" customHeight="1" x14ac:dyDescent="0.2">
      <c r="B17" s="424" t="s">
        <v>27</v>
      </c>
      <c r="C17" s="425" t="s">
        <v>28</v>
      </c>
      <c r="D17" s="425" t="s">
        <v>252</v>
      </c>
      <c r="E17" s="425" t="s">
        <v>159</v>
      </c>
      <c r="F17" s="425" t="s">
        <v>160</v>
      </c>
      <c r="G17" s="427" t="str">
        <f>'Касс. план (50400)'!G17</f>
        <v>Всего на 2019 год</v>
      </c>
      <c r="H17" s="425" t="s">
        <v>278</v>
      </c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2:19" ht="27.4" customHeight="1" x14ac:dyDescent="0.2">
      <c r="B18" s="424"/>
      <c r="C18" s="425"/>
      <c r="D18" s="425"/>
      <c r="E18" s="425"/>
      <c r="F18" s="425"/>
      <c r="G18" s="427"/>
      <c r="H18" s="239" t="s">
        <v>279</v>
      </c>
      <c r="I18" s="239" t="s">
        <v>280</v>
      </c>
      <c r="J18" s="239" t="s">
        <v>257</v>
      </c>
      <c r="K18" s="239" t="s">
        <v>258</v>
      </c>
      <c r="L18" s="239" t="s">
        <v>259</v>
      </c>
      <c r="M18" s="239" t="s">
        <v>260</v>
      </c>
      <c r="N18" s="239" t="s">
        <v>261</v>
      </c>
      <c r="O18" s="239" t="s">
        <v>262</v>
      </c>
      <c r="P18" s="239" t="s">
        <v>263</v>
      </c>
      <c r="Q18" s="239" t="s">
        <v>264</v>
      </c>
      <c r="R18" s="239" t="s">
        <v>265</v>
      </c>
      <c r="S18" s="239" t="s">
        <v>266</v>
      </c>
    </row>
    <row r="19" spans="2:19" ht="18" customHeight="1" x14ac:dyDescent="0.2">
      <c r="B19" s="240" t="s">
        <v>48</v>
      </c>
      <c r="C19" s="256"/>
      <c r="D19" s="256"/>
      <c r="E19" s="256"/>
      <c r="F19" s="256"/>
      <c r="G19" s="241">
        <f>H19+I19+J19+K19+L19+M19+N19+O19+P19+Q19+R19+S19</f>
        <v>0</v>
      </c>
      <c r="H19" s="242">
        <f>'Остаток Мед.стр.(00000)'!H19</f>
        <v>0</v>
      </c>
      <c r="I19" s="242">
        <f>'Остаток Мед.стр.(00000)'!I19</f>
        <v>0</v>
      </c>
      <c r="J19" s="242">
        <f>'Остаток Мед.стр.(00000)'!J19</f>
        <v>0</v>
      </c>
      <c r="K19" s="242">
        <f>'Остаток Мед.стр.(00000)'!K19</f>
        <v>0</v>
      </c>
      <c r="L19" s="242">
        <f>'Остаток Мед.стр.(00000)'!L19</f>
        <v>0</v>
      </c>
      <c r="M19" s="242">
        <f>'Остаток Мед.стр.(00000)'!M19</f>
        <v>0</v>
      </c>
      <c r="N19" s="242">
        <f>'Остаток Мед.стр.(00000)'!N19</f>
        <v>0</v>
      </c>
      <c r="O19" s="242">
        <f>'Остаток Мед.стр.(00000)'!O19</f>
        <v>0</v>
      </c>
      <c r="P19" s="242">
        <f>'Остаток Мед.стр.(00000)'!P19</f>
        <v>0</v>
      </c>
      <c r="Q19" s="242">
        <f>'Остаток Мед.стр.(00000)'!Q19</f>
        <v>0</v>
      </c>
      <c r="R19" s="242">
        <f>'Остаток Мед.стр.(00000)'!R19</f>
        <v>0</v>
      </c>
      <c r="S19" s="242">
        <f>'Остаток Мед.стр.(00000)'!S19</f>
        <v>0</v>
      </c>
    </row>
    <row r="20" spans="2:19" ht="18" customHeight="1" x14ac:dyDescent="0.2">
      <c r="B20" s="243" t="s">
        <v>267</v>
      </c>
      <c r="C20" s="223" t="s">
        <v>58</v>
      </c>
      <c r="D20" s="224" t="s">
        <v>58</v>
      </c>
      <c r="E20" s="224" t="s">
        <v>58</v>
      </c>
      <c r="F20" s="224" t="s">
        <v>58</v>
      </c>
      <c r="G20" s="241">
        <f>H20+I20+J20+K20+L20+M20+N20+O20+P20+Q20+R20+S20</f>
        <v>0</v>
      </c>
      <c r="H20" s="244">
        <f t="shared" ref="H20:S20" si="0">H21-H19</f>
        <v>0</v>
      </c>
      <c r="I20" s="244">
        <f t="shared" si="0"/>
        <v>0</v>
      </c>
      <c r="J20" s="244">
        <f t="shared" si="0"/>
        <v>0</v>
      </c>
      <c r="K20" s="244">
        <f t="shared" si="0"/>
        <v>0</v>
      </c>
      <c r="L20" s="244">
        <f t="shared" si="0"/>
        <v>0</v>
      </c>
      <c r="M20" s="244">
        <f t="shared" si="0"/>
        <v>0</v>
      </c>
      <c r="N20" s="244">
        <f t="shared" si="0"/>
        <v>0</v>
      </c>
      <c r="O20" s="244">
        <f t="shared" si="0"/>
        <v>0</v>
      </c>
      <c r="P20" s="244">
        <f t="shared" si="0"/>
        <v>0</v>
      </c>
      <c r="Q20" s="244">
        <f t="shared" si="0"/>
        <v>0</v>
      </c>
      <c r="R20" s="244">
        <f t="shared" si="0"/>
        <v>0</v>
      </c>
      <c r="S20" s="244">
        <f t="shared" si="0"/>
        <v>0</v>
      </c>
    </row>
    <row r="21" spans="2:19" ht="21" customHeight="1" x14ac:dyDescent="0.2">
      <c r="B21" s="243" t="s">
        <v>56</v>
      </c>
      <c r="C21" s="223" t="s">
        <v>58</v>
      </c>
      <c r="D21" s="224" t="s">
        <v>58</v>
      </c>
      <c r="E21" s="224" t="s">
        <v>58</v>
      </c>
      <c r="F21" s="224" t="s">
        <v>58</v>
      </c>
      <c r="G21" s="241">
        <f>H21+I21+J21+K21+L21+M21+N21+O21+P21+Q21+R21+S21</f>
        <v>0</v>
      </c>
      <c r="H21" s="241">
        <f t="shared" ref="H21:S21" si="1">H23+H44+H190+H126+H118+H140</f>
        <v>0</v>
      </c>
      <c r="I21" s="241">
        <f t="shared" si="1"/>
        <v>0</v>
      </c>
      <c r="J21" s="241">
        <f t="shared" si="1"/>
        <v>0</v>
      </c>
      <c r="K21" s="241">
        <f t="shared" si="1"/>
        <v>0</v>
      </c>
      <c r="L21" s="241">
        <f t="shared" si="1"/>
        <v>0</v>
      </c>
      <c r="M21" s="241">
        <f t="shared" si="1"/>
        <v>0</v>
      </c>
      <c r="N21" s="241">
        <f t="shared" si="1"/>
        <v>0</v>
      </c>
      <c r="O21" s="241">
        <f t="shared" si="1"/>
        <v>0</v>
      </c>
      <c r="P21" s="241">
        <f t="shared" si="1"/>
        <v>0</v>
      </c>
      <c r="Q21" s="241">
        <f t="shared" si="1"/>
        <v>0</v>
      </c>
      <c r="R21" s="241">
        <f t="shared" si="1"/>
        <v>0</v>
      </c>
      <c r="S21" s="241">
        <f t="shared" si="1"/>
        <v>0</v>
      </c>
    </row>
    <row r="22" spans="2:19" ht="14.25" customHeight="1" x14ac:dyDescent="0.2">
      <c r="B22" s="62" t="s">
        <v>19</v>
      </c>
      <c r="C22" s="68" t="s">
        <v>58</v>
      </c>
      <c r="D22" s="227" t="s">
        <v>58</v>
      </c>
      <c r="E22" s="227" t="s">
        <v>58</v>
      </c>
      <c r="F22" s="227" t="s">
        <v>58</v>
      </c>
      <c r="G22" s="245" t="s">
        <v>58</v>
      </c>
      <c r="H22" s="227" t="s">
        <v>58</v>
      </c>
      <c r="I22" s="227" t="s">
        <v>58</v>
      </c>
      <c r="J22" s="227" t="s">
        <v>58</v>
      </c>
      <c r="K22" s="68" t="s">
        <v>58</v>
      </c>
      <c r="L22" s="227" t="s">
        <v>58</v>
      </c>
      <c r="M22" s="227" t="s">
        <v>58</v>
      </c>
      <c r="N22" s="227" t="s">
        <v>58</v>
      </c>
      <c r="O22" s="68" t="s">
        <v>58</v>
      </c>
      <c r="P22" s="227" t="s">
        <v>58</v>
      </c>
      <c r="Q22" s="227" t="s">
        <v>58</v>
      </c>
      <c r="R22" s="227" t="s">
        <v>58</v>
      </c>
      <c r="S22" s="227" t="s">
        <v>58</v>
      </c>
    </row>
    <row r="23" spans="2:19" ht="27.6" customHeight="1" x14ac:dyDescent="0.2">
      <c r="B23" s="246" t="s">
        <v>57</v>
      </c>
      <c r="C23" s="71">
        <v>210</v>
      </c>
      <c r="D23" s="224" t="s">
        <v>58</v>
      </c>
      <c r="E23" s="224" t="s">
        <v>58</v>
      </c>
      <c r="F23" s="224" t="s">
        <v>58</v>
      </c>
      <c r="G23" s="241">
        <f t="shared" ref="G23:G44" si="2">H23+I23+J23+K23+L23+M23+N23+O23+P23+Q23+R23+S23</f>
        <v>0</v>
      </c>
      <c r="H23" s="247">
        <f t="shared" ref="H23:S23" si="3">H24+H30+H36</f>
        <v>0</v>
      </c>
      <c r="I23" s="247">
        <f t="shared" si="3"/>
        <v>0</v>
      </c>
      <c r="J23" s="247">
        <f t="shared" si="3"/>
        <v>0</v>
      </c>
      <c r="K23" s="247">
        <f t="shared" si="3"/>
        <v>0</v>
      </c>
      <c r="L23" s="247">
        <f t="shared" si="3"/>
        <v>0</v>
      </c>
      <c r="M23" s="247">
        <f t="shared" si="3"/>
        <v>0</v>
      </c>
      <c r="N23" s="247">
        <f t="shared" si="3"/>
        <v>0</v>
      </c>
      <c r="O23" s="247">
        <f t="shared" si="3"/>
        <v>0</v>
      </c>
      <c r="P23" s="247">
        <f t="shared" si="3"/>
        <v>0</v>
      </c>
      <c r="Q23" s="247">
        <f t="shared" si="3"/>
        <v>0</v>
      </c>
      <c r="R23" s="247">
        <f t="shared" si="3"/>
        <v>0</v>
      </c>
      <c r="S23" s="247">
        <f t="shared" si="3"/>
        <v>0</v>
      </c>
    </row>
    <row r="24" spans="2:19" ht="21" customHeight="1" x14ac:dyDescent="0.2">
      <c r="B24" s="438" t="s">
        <v>59</v>
      </c>
      <c r="C24" s="425">
        <v>211</v>
      </c>
      <c r="D24" s="439">
        <v>111</v>
      </c>
      <c r="E24" s="249" t="s">
        <v>58</v>
      </c>
      <c r="F24" s="249" t="s">
        <v>58</v>
      </c>
      <c r="G24" s="241">
        <f t="shared" si="2"/>
        <v>0</v>
      </c>
      <c r="H24" s="241">
        <f t="shared" ref="H24:S24" si="4">H25+H26+H27+H28+H29</f>
        <v>0</v>
      </c>
      <c r="I24" s="241">
        <f t="shared" si="4"/>
        <v>0</v>
      </c>
      <c r="J24" s="241">
        <f t="shared" si="4"/>
        <v>0</v>
      </c>
      <c r="K24" s="241">
        <f t="shared" si="4"/>
        <v>0</v>
      </c>
      <c r="L24" s="241">
        <f t="shared" si="4"/>
        <v>0</v>
      </c>
      <c r="M24" s="241">
        <f t="shared" si="4"/>
        <v>0</v>
      </c>
      <c r="N24" s="241">
        <f t="shared" si="4"/>
        <v>0</v>
      </c>
      <c r="O24" s="241">
        <f t="shared" si="4"/>
        <v>0</v>
      </c>
      <c r="P24" s="241">
        <f t="shared" si="4"/>
        <v>0</v>
      </c>
      <c r="Q24" s="241">
        <f t="shared" si="4"/>
        <v>0</v>
      </c>
      <c r="R24" s="241">
        <f t="shared" si="4"/>
        <v>0</v>
      </c>
      <c r="S24" s="241">
        <f t="shared" si="4"/>
        <v>0</v>
      </c>
    </row>
    <row r="25" spans="2:19" ht="21" customHeight="1" x14ac:dyDescent="0.2">
      <c r="B25" s="438"/>
      <c r="C25" s="425"/>
      <c r="D25" s="439"/>
      <c r="E25" s="250" t="s">
        <v>60</v>
      </c>
      <c r="F25" s="250" t="s">
        <v>61</v>
      </c>
      <c r="G25" s="241">
        <f t="shared" si="2"/>
        <v>0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</row>
    <row r="26" spans="2:19" ht="21" customHeight="1" x14ac:dyDescent="0.2">
      <c r="B26" s="438"/>
      <c r="C26" s="425"/>
      <c r="D26" s="439"/>
      <c r="E26" s="250" t="s">
        <v>62</v>
      </c>
      <c r="F26" s="250" t="s">
        <v>62</v>
      </c>
      <c r="G26" s="241">
        <f t="shared" si="2"/>
        <v>0</v>
      </c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</row>
    <row r="27" spans="2:19" ht="21" customHeight="1" x14ac:dyDescent="0.2">
      <c r="B27" s="438"/>
      <c r="C27" s="425"/>
      <c r="D27" s="439"/>
      <c r="E27" s="250" t="s">
        <v>63</v>
      </c>
      <c r="F27" s="250" t="s">
        <v>61</v>
      </c>
      <c r="G27" s="241">
        <f t="shared" si="2"/>
        <v>0</v>
      </c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</row>
    <row r="28" spans="2:19" ht="15" customHeight="1" x14ac:dyDescent="0.2">
      <c r="B28" s="438"/>
      <c r="C28" s="425"/>
      <c r="D28" s="439"/>
      <c r="E28" s="250" t="s">
        <v>64</v>
      </c>
      <c r="F28" s="250" t="s">
        <v>65</v>
      </c>
      <c r="G28" s="241">
        <f t="shared" si="2"/>
        <v>0</v>
      </c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</row>
    <row r="29" spans="2:19" ht="21" customHeight="1" x14ac:dyDescent="0.2">
      <c r="B29" s="438"/>
      <c r="C29" s="425"/>
      <c r="D29" s="439"/>
      <c r="E29" s="227" t="s">
        <v>64</v>
      </c>
      <c r="F29" s="227" t="s">
        <v>66</v>
      </c>
      <c r="G29" s="241">
        <f t="shared" si="2"/>
        <v>0</v>
      </c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</row>
    <row r="30" spans="2:19" ht="21" customHeight="1" x14ac:dyDescent="0.2">
      <c r="B30" s="438" t="s">
        <v>67</v>
      </c>
      <c r="C30" s="321" t="s">
        <v>68</v>
      </c>
      <c r="D30" s="417" t="s">
        <v>69</v>
      </c>
      <c r="E30" s="249" t="s">
        <v>58</v>
      </c>
      <c r="F30" s="249" t="s">
        <v>58</v>
      </c>
      <c r="G30" s="241">
        <f t="shared" si="2"/>
        <v>0</v>
      </c>
      <c r="H30" s="241">
        <f t="shared" ref="H30:S30" si="5">H31+H32+H33+H34+H35</f>
        <v>0</v>
      </c>
      <c r="I30" s="241">
        <f t="shared" si="5"/>
        <v>0</v>
      </c>
      <c r="J30" s="241">
        <f t="shared" si="5"/>
        <v>0</v>
      </c>
      <c r="K30" s="241">
        <f t="shared" si="5"/>
        <v>0</v>
      </c>
      <c r="L30" s="241">
        <f t="shared" si="5"/>
        <v>0</v>
      </c>
      <c r="M30" s="241">
        <f t="shared" si="5"/>
        <v>0</v>
      </c>
      <c r="N30" s="241">
        <f t="shared" si="5"/>
        <v>0</v>
      </c>
      <c r="O30" s="241">
        <f t="shared" si="5"/>
        <v>0</v>
      </c>
      <c r="P30" s="241">
        <f t="shared" si="5"/>
        <v>0</v>
      </c>
      <c r="Q30" s="241">
        <f t="shared" si="5"/>
        <v>0</v>
      </c>
      <c r="R30" s="241">
        <f t="shared" si="5"/>
        <v>0</v>
      </c>
      <c r="S30" s="241">
        <f t="shared" si="5"/>
        <v>0</v>
      </c>
    </row>
    <row r="31" spans="2:19" ht="10.5" customHeight="1" x14ac:dyDescent="0.2">
      <c r="B31" s="438"/>
      <c r="C31" s="321"/>
      <c r="D31" s="417"/>
      <c r="E31" s="250" t="s">
        <v>60</v>
      </c>
      <c r="F31" s="250" t="s">
        <v>61</v>
      </c>
      <c r="G31" s="241">
        <f t="shared" si="2"/>
        <v>0</v>
      </c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</row>
    <row r="32" spans="2:19" ht="18" customHeight="1" x14ac:dyDescent="0.2">
      <c r="B32" s="438"/>
      <c r="C32" s="321"/>
      <c r="D32" s="417"/>
      <c r="E32" s="250" t="s">
        <v>62</v>
      </c>
      <c r="F32" s="250" t="s">
        <v>62</v>
      </c>
      <c r="G32" s="241">
        <f t="shared" si="2"/>
        <v>0</v>
      </c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</row>
    <row r="33" spans="2:19" ht="21" customHeight="1" x14ac:dyDescent="0.2">
      <c r="B33" s="438"/>
      <c r="C33" s="321"/>
      <c r="D33" s="417"/>
      <c r="E33" s="250" t="s">
        <v>63</v>
      </c>
      <c r="F33" s="250" t="s">
        <v>61</v>
      </c>
      <c r="G33" s="241">
        <f t="shared" si="2"/>
        <v>0</v>
      </c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2:19" ht="21" customHeight="1" x14ac:dyDescent="0.2">
      <c r="B34" s="438"/>
      <c r="C34" s="321"/>
      <c r="D34" s="417"/>
      <c r="E34" s="250" t="s">
        <v>64</v>
      </c>
      <c r="F34" s="250" t="s">
        <v>65</v>
      </c>
      <c r="G34" s="241">
        <f t="shared" si="2"/>
        <v>0</v>
      </c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</row>
    <row r="35" spans="2:19" ht="21" customHeight="1" x14ac:dyDescent="0.2">
      <c r="B35" s="438"/>
      <c r="C35" s="321"/>
      <c r="D35" s="417"/>
      <c r="E35" s="227" t="s">
        <v>64</v>
      </c>
      <c r="F35" s="227" t="s">
        <v>66</v>
      </c>
      <c r="G35" s="241">
        <f t="shared" si="2"/>
        <v>0</v>
      </c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</row>
    <row r="36" spans="2:19" ht="21" customHeight="1" x14ac:dyDescent="0.2">
      <c r="B36" s="438" t="s">
        <v>70</v>
      </c>
      <c r="C36" s="320">
        <v>213</v>
      </c>
      <c r="D36" s="419">
        <v>119</v>
      </c>
      <c r="E36" s="249" t="s">
        <v>58</v>
      </c>
      <c r="F36" s="249" t="s">
        <v>58</v>
      </c>
      <c r="G36" s="241">
        <f t="shared" si="2"/>
        <v>0</v>
      </c>
      <c r="H36" s="241">
        <f t="shared" ref="H36:S36" si="6">H37+H38+H39+H40+H41</f>
        <v>0</v>
      </c>
      <c r="I36" s="241">
        <f t="shared" si="6"/>
        <v>0</v>
      </c>
      <c r="J36" s="241">
        <f t="shared" si="6"/>
        <v>0</v>
      </c>
      <c r="K36" s="241">
        <f t="shared" si="6"/>
        <v>0</v>
      </c>
      <c r="L36" s="241">
        <f t="shared" si="6"/>
        <v>0</v>
      </c>
      <c r="M36" s="241">
        <f t="shared" si="6"/>
        <v>0</v>
      </c>
      <c r="N36" s="241">
        <f t="shared" si="6"/>
        <v>0</v>
      </c>
      <c r="O36" s="241">
        <f t="shared" si="6"/>
        <v>0</v>
      </c>
      <c r="P36" s="241">
        <f t="shared" si="6"/>
        <v>0</v>
      </c>
      <c r="Q36" s="241">
        <f t="shared" si="6"/>
        <v>0</v>
      </c>
      <c r="R36" s="241">
        <f t="shared" si="6"/>
        <v>0</v>
      </c>
      <c r="S36" s="241">
        <f t="shared" si="6"/>
        <v>0</v>
      </c>
    </row>
    <row r="37" spans="2:19" ht="21" customHeight="1" x14ac:dyDescent="0.2">
      <c r="B37" s="438"/>
      <c r="C37" s="320"/>
      <c r="D37" s="419"/>
      <c r="E37" s="250" t="s">
        <v>60</v>
      </c>
      <c r="F37" s="250" t="s">
        <v>61</v>
      </c>
      <c r="G37" s="241">
        <f t="shared" si="2"/>
        <v>0</v>
      </c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</row>
    <row r="38" spans="2:19" ht="11.25" customHeight="1" x14ac:dyDescent="0.2">
      <c r="B38" s="438"/>
      <c r="C38" s="320"/>
      <c r="D38" s="419"/>
      <c r="E38" s="250" t="s">
        <v>62</v>
      </c>
      <c r="F38" s="250" t="s">
        <v>62</v>
      </c>
      <c r="G38" s="241">
        <f t="shared" si="2"/>
        <v>0</v>
      </c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</row>
    <row r="39" spans="2:19" ht="21" customHeight="1" x14ac:dyDescent="0.2">
      <c r="B39" s="438"/>
      <c r="C39" s="320"/>
      <c r="D39" s="419"/>
      <c r="E39" s="250" t="s">
        <v>63</v>
      </c>
      <c r="F39" s="250" t="s">
        <v>61</v>
      </c>
      <c r="G39" s="241">
        <f t="shared" si="2"/>
        <v>0</v>
      </c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</row>
    <row r="40" spans="2:19" ht="21" customHeight="1" x14ac:dyDescent="0.2">
      <c r="B40" s="438"/>
      <c r="C40" s="320"/>
      <c r="D40" s="419"/>
      <c r="E40" s="250" t="s">
        <v>64</v>
      </c>
      <c r="F40" s="250" t="s">
        <v>65</v>
      </c>
      <c r="G40" s="241">
        <f t="shared" si="2"/>
        <v>0</v>
      </c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</row>
    <row r="41" spans="2:19" ht="14.25" customHeight="1" x14ac:dyDescent="0.2">
      <c r="B41" s="438"/>
      <c r="C41" s="320"/>
      <c r="D41" s="419"/>
      <c r="E41" s="227" t="s">
        <v>64</v>
      </c>
      <c r="F41" s="227" t="s">
        <v>66</v>
      </c>
      <c r="G41" s="241">
        <f t="shared" si="2"/>
        <v>0</v>
      </c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</row>
    <row r="42" spans="2:19" ht="37.5" customHeight="1" x14ac:dyDescent="0.2">
      <c r="B42" s="76" t="s">
        <v>71</v>
      </c>
      <c r="C42" s="223" t="s">
        <v>58</v>
      </c>
      <c r="D42" s="224" t="s">
        <v>58</v>
      </c>
      <c r="E42" s="224" t="s">
        <v>58</v>
      </c>
      <c r="F42" s="224" t="s">
        <v>58</v>
      </c>
      <c r="G42" s="241">
        <f t="shared" si="2"/>
        <v>0</v>
      </c>
      <c r="H42" s="252">
        <f t="shared" ref="H42:S42" si="7">H23+H140</f>
        <v>0</v>
      </c>
      <c r="I42" s="252">
        <f t="shared" si="7"/>
        <v>0</v>
      </c>
      <c r="J42" s="252">
        <f t="shared" si="7"/>
        <v>0</v>
      </c>
      <c r="K42" s="252">
        <f t="shared" si="7"/>
        <v>0</v>
      </c>
      <c r="L42" s="252">
        <f t="shared" si="7"/>
        <v>0</v>
      </c>
      <c r="M42" s="252">
        <f t="shared" si="7"/>
        <v>0</v>
      </c>
      <c r="N42" s="252">
        <f t="shared" si="7"/>
        <v>0</v>
      </c>
      <c r="O42" s="252">
        <f t="shared" si="7"/>
        <v>0</v>
      </c>
      <c r="P42" s="252">
        <f t="shared" si="7"/>
        <v>0</v>
      </c>
      <c r="Q42" s="252">
        <f t="shared" si="7"/>
        <v>0</v>
      </c>
      <c r="R42" s="252">
        <f t="shared" si="7"/>
        <v>0</v>
      </c>
      <c r="S42" s="252">
        <f t="shared" si="7"/>
        <v>0</v>
      </c>
    </row>
    <row r="43" spans="2:19" ht="23.65" customHeight="1" x14ac:dyDescent="0.2">
      <c r="B43" s="76" t="s">
        <v>72</v>
      </c>
      <c r="C43" s="223" t="s">
        <v>58</v>
      </c>
      <c r="D43" s="224" t="s">
        <v>58</v>
      </c>
      <c r="E43" s="224" t="s">
        <v>58</v>
      </c>
      <c r="F43" s="224" t="s">
        <v>58</v>
      </c>
      <c r="G43" s="241">
        <f t="shared" si="2"/>
        <v>0</v>
      </c>
      <c r="H43" s="252">
        <f t="shared" ref="H43:S43" si="8">H21-H42</f>
        <v>0</v>
      </c>
      <c r="I43" s="252">
        <f t="shared" si="8"/>
        <v>0</v>
      </c>
      <c r="J43" s="252">
        <f t="shared" si="8"/>
        <v>0</v>
      </c>
      <c r="K43" s="252">
        <f t="shared" si="8"/>
        <v>0</v>
      </c>
      <c r="L43" s="252">
        <f t="shared" si="8"/>
        <v>0</v>
      </c>
      <c r="M43" s="252">
        <f t="shared" si="8"/>
        <v>0</v>
      </c>
      <c r="N43" s="252">
        <f t="shared" si="8"/>
        <v>0</v>
      </c>
      <c r="O43" s="252">
        <f t="shared" si="8"/>
        <v>0</v>
      </c>
      <c r="P43" s="252">
        <f t="shared" si="8"/>
        <v>0</v>
      </c>
      <c r="Q43" s="252">
        <f t="shared" si="8"/>
        <v>0</v>
      </c>
      <c r="R43" s="252">
        <f t="shared" si="8"/>
        <v>0</v>
      </c>
      <c r="S43" s="252">
        <f t="shared" si="8"/>
        <v>0</v>
      </c>
    </row>
    <row r="44" spans="2:19" ht="15" customHeight="1" x14ac:dyDescent="0.2">
      <c r="B44" s="246" t="s">
        <v>73</v>
      </c>
      <c r="C44" s="223" t="s">
        <v>268</v>
      </c>
      <c r="D44" s="224" t="s">
        <v>58</v>
      </c>
      <c r="E44" s="224" t="s">
        <v>58</v>
      </c>
      <c r="F44" s="224" t="s">
        <v>58</v>
      </c>
      <c r="G44" s="241">
        <f t="shared" si="2"/>
        <v>0</v>
      </c>
      <c r="H44" s="247">
        <f t="shared" ref="H44:S44" si="9">H52+H72+H78+H84+H102+H46</f>
        <v>0</v>
      </c>
      <c r="I44" s="247">
        <f t="shared" si="9"/>
        <v>0</v>
      </c>
      <c r="J44" s="247">
        <f t="shared" si="9"/>
        <v>0</v>
      </c>
      <c r="K44" s="247">
        <f t="shared" si="9"/>
        <v>0</v>
      </c>
      <c r="L44" s="247">
        <f t="shared" si="9"/>
        <v>0</v>
      </c>
      <c r="M44" s="247">
        <f t="shared" si="9"/>
        <v>0</v>
      </c>
      <c r="N44" s="247">
        <f t="shared" si="9"/>
        <v>0</v>
      </c>
      <c r="O44" s="247">
        <f t="shared" si="9"/>
        <v>0</v>
      </c>
      <c r="P44" s="247">
        <f t="shared" si="9"/>
        <v>0</v>
      </c>
      <c r="Q44" s="247">
        <f t="shared" si="9"/>
        <v>0</v>
      </c>
      <c r="R44" s="247">
        <f t="shared" si="9"/>
        <v>0</v>
      </c>
      <c r="S44" s="247">
        <f t="shared" si="9"/>
        <v>0</v>
      </c>
    </row>
    <row r="45" spans="2:19" ht="21" customHeight="1" x14ac:dyDescent="0.2">
      <c r="B45" s="248" t="s">
        <v>74</v>
      </c>
      <c r="C45" s="68" t="s">
        <v>58</v>
      </c>
      <c r="D45" s="227" t="s">
        <v>58</v>
      </c>
      <c r="E45" s="227" t="s">
        <v>58</v>
      </c>
      <c r="F45" s="227" t="s">
        <v>58</v>
      </c>
      <c r="G45" s="245" t="s">
        <v>58</v>
      </c>
      <c r="H45" s="227" t="s">
        <v>58</v>
      </c>
      <c r="I45" s="227" t="s">
        <v>58</v>
      </c>
      <c r="J45" s="227" t="s">
        <v>58</v>
      </c>
      <c r="K45" s="68" t="s">
        <v>58</v>
      </c>
      <c r="L45" s="227" t="s">
        <v>58</v>
      </c>
      <c r="M45" s="227" t="s">
        <v>58</v>
      </c>
      <c r="N45" s="227" t="s">
        <v>58</v>
      </c>
      <c r="O45" s="68" t="s">
        <v>58</v>
      </c>
      <c r="P45" s="227" t="s">
        <v>58</v>
      </c>
      <c r="Q45" s="227" t="s">
        <v>58</v>
      </c>
      <c r="R45" s="227" t="s">
        <v>58</v>
      </c>
      <c r="S45" s="227" t="s">
        <v>58</v>
      </c>
    </row>
    <row r="46" spans="2:19" ht="14.25" customHeight="1" x14ac:dyDescent="0.2">
      <c r="B46" s="438" t="s">
        <v>75</v>
      </c>
      <c r="C46" s="321" t="s">
        <v>269</v>
      </c>
      <c r="D46" s="417" t="s">
        <v>211</v>
      </c>
      <c r="E46" s="249" t="s">
        <v>58</v>
      </c>
      <c r="F46" s="249" t="s">
        <v>58</v>
      </c>
      <c r="G46" s="241">
        <f t="shared" ref="G46:G52" si="10">H46+I46+J46+K46+L46+M46+N46+O46+P46+Q46+R46+S46</f>
        <v>0</v>
      </c>
      <c r="H46" s="241">
        <f t="shared" ref="H46:S46" si="11">H47+H48+H49+H50+H51</f>
        <v>0</v>
      </c>
      <c r="I46" s="241">
        <f t="shared" si="11"/>
        <v>0</v>
      </c>
      <c r="J46" s="241">
        <f t="shared" si="11"/>
        <v>0</v>
      </c>
      <c r="K46" s="241">
        <f t="shared" si="11"/>
        <v>0</v>
      </c>
      <c r="L46" s="241">
        <f t="shared" si="11"/>
        <v>0</v>
      </c>
      <c r="M46" s="241">
        <f t="shared" si="11"/>
        <v>0</v>
      </c>
      <c r="N46" s="241">
        <f t="shared" si="11"/>
        <v>0</v>
      </c>
      <c r="O46" s="241">
        <f t="shared" si="11"/>
        <v>0</v>
      </c>
      <c r="P46" s="241">
        <f t="shared" si="11"/>
        <v>0</v>
      </c>
      <c r="Q46" s="241">
        <f t="shared" si="11"/>
        <v>0</v>
      </c>
      <c r="R46" s="241">
        <f t="shared" si="11"/>
        <v>0</v>
      </c>
      <c r="S46" s="241">
        <f t="shared" si="11"/>
        <v>0</v>
      </c>
    </row>
    <row r="47" spans="2:19" ht="21" customHeight="1" x14ac:dyDescent="0.2">
      <c r="B47" s="438"/>
      <c r="C47" s="321"/>
      <c r="D47" s="417"/>
      <c r="E47" s="250" t="s">
        <v>60</v>
      </c>
      <c r="F47" s="250" t="s">
        <v>61</v>
      </c>
      <c r="G47" s="241">
        <f t="shared" si="10"/>
        <v>0</v>
      </c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</row>
    <row r="48" spans="2:19" ht="21" customHeight="1" x14ac:dyDescent="0.2">
      <c r="B48" s="438"/>
      <c r="C48" s="321"/>
      <c r="D48" s="417"/>
      <c r="E48" s="250" t="s">
        <v>62</v>
      </c>
      <c r="F48" s="250" t="s">
        <v>62</v>
      </c>
      <c r="G48" s="241">
        <f t="shared" si="10"/>
        <v>0</v>
      </c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</row>
    <row r="49" spans="2:19" ht="38.450000000000003" customHeight="1" x14ac:dyDescent="0.2">
      <c r="B49" s="438"/>
      <c r="C49" s="321"/>
      <c r="D49" s="417"/>
      <c r="E49" s="250" t="s">
        <v>63</v>
      </c>
      <c r="F49" s="250" t="s">
        <v>61</v>
      </c>
      <c r="G49" s="241">
        <f t="shared" si="10"/>
        <v>0</v>
      </c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</row>
    <row r="50" spans="2:19" ht="10.5" customHeight="1" x14ac:dyDescent="0.2">
      <c r="B50" s="438"/>
      <c r="C50" s="321"/>
      <c r="D50" s="417"/>
      <c r="E50" s="250" t="s">
        <v>64</v>
      </c>
      <c r="F50" s="250" t="s">
        <v>65</v>
      </c>
      <c r="G50" s="241">
        <f t="shared" si="10"/>
        <v>0</v>
      </c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</row>
    <row r="51" spans="2:19" ht="46.15" customHeight="1" x14ac:dyDescent="0.2">
      <c r="B51" s="438"/>
      <c r="C51" s="321"/>
      <c r="D51" s="417"/>
      <c r="E51" s="227" t="s">
        <v>64</v>
      </c>
      <c r="F51" s="227" t="s">
        <v>66</v>
      </c>
      <c r="G51" s="241">
        <f t="shared" si="10"/>
        <v>0</v>
      </c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</row>
    <row r="52" spans="2:19" ht="21" customHeight="1" x14ac:dyDescent="0.2">
      <c r="B52" s="246" t="s">
        <v>76</v>
      </c>
      <c r="C52" s="223" t="s">
        <v>270</v>
      </c>
      <c r="D52" s="224" t="s">
        <v>58</v>
      </c>
      <c r="E52" s="224" t="s">
        <v>58</v>
      </c>
      <c r="F52" s="224" t="s">
        <v>58</v>
      </c>
      <c r="G52" s="241">
        <f t="shared" si="10"/>
        <v>0</v>
      </c>
      <c r="H52" s="253">
        <f t="shared" ref="H52:S52" si="12">H54+H60+H66</f>
        <v>0</v>
      </c>
      <c r="I52" s="253">
        <f t="shared" si="12"/>
        <v>0</v>
      </c>
      <c r="J52" s="253">
        <f t="shared" si="12"/>
        <v>0</v>
      </c>
      <c r="K52" s="253">
        <f t="shared" si="12"/>
        <v>0</v>
      </c>
      <c r="L52" s="253">
        <f t="shared" si="12"/>
        <v>0</v>
      </c>
      <c r="M52" s="253">
        <f t="shared" si="12"/>
        <v>0</v>
      </c>
      <c r="N52" s="253">
        <f t="shared" si="12"/>
        <v>0</v>
      </c>
      <c r="O52" s="253">
        <f t="shared" si="12"/>
        <v>0</v>
      </c>
      <c r="P52" s="253">
        <f t="shared" si="12"/>
        <v>0</v>
      </c>
      <c r="Q52" s="253">
        <f t="shared" si="12"/>
        <v>0</v>
      </c>
      <c r="R52" s="253">
        <f t="shared" si="12"/>
        <v>0</v>
      </c>
      <c r="S52" s="253">
        <f t="shared" si="12"/>
        <v>0</v>
      </c>
    </row>
    <row r="53" spans="2:19" ht="17.45" customHeight="1" x14ac:dyDescent="0.2">
      <c r="B53" s="248" t="s">
        <v>19</v>
      </c>
      <c r="C53" s="68" t="s">
        <v>58</v>
      </c>
      <c r="D53" s="227" t="s">
        <v>58</v>
      </c>
      <c r="E53" s="227" t="s">
        <v>58</v>
      </c>
      <c r="F53" s="227" t="s">
        <v>58</v>
      </c>
      <c r="G53" s="245" t="s">
        <v>58</v>
      </c>
      <c r="H53" s="227" t="s">
        <v>58</v>
      </c>
      <c r="I53" s="227" t="s">
        <v>58</v>
      </c>
      <c r="J53" s="227" t="s">
        <v>58</v>
      </c>
      <c r="K53" s="68" t="s">
        <v>58</v>
      </c>
      <c r="L53" s="227" t="s">
        <v>58</v>
      </c>
      <c r="M53" s="227" t="s">
        <v>58</v>
      </c>
      <c r="N53" s="227" t="s">
        <v>58</v>
      </c>
      <c r="O53" s="68" t="s">
        <v>58</v>
      </c>
      <c r="P53" s="227" t="s">
        <v>58</v>
      </c>
      <c r="Q53" s="227" t="s">
        <v>58</v>
      </c>
      <c r="R53" s="227" t="s">
        <v>58</v>
      </c>
      <c r="S53" s="227" t="s">
        <v>58</v>
      </c>
    </row>
    <row r="54" spans="2:19" ht="21" customHeight="1" x14ac:dyDescent="0.2">
      <c r="B54" s="438" t="s">
        <v>271</v>
      </c>
      <c r="C54" s="321" t="s">
        <v>270</v>
      </c>
      <c r="D54" s="417" t="s">
        <v>69</v>
      </c>
      <c r="E54" s="249" t="s">
        <v>58</v>
      </c>
      <c r="F54" s="249" t="s">
        <v>58</v>
      </c>
      <c r="G54" s="241">
        <f t="shared" ref="G54:G83" si="13">H54+I54+J54+K54+L54+M54+N54+O54+P54+Q54+R54+S54</f>
        <v>0</v>
      </c>
      <c r="H54" s="241">
        <f t="shared" ref="H54:S54" si="14">H55+H56+H57+H58+H59</f>
        <v>0</v>
      </c>
      <c r="I54" s="241">
        <f t="shared" si="14"/>
        <v>0</v>
      </c>
      <c r="J54" s="241">
        <f t="shared" si="14"/>
        <v>0</v>
      </c>
      <c r="K54" s="241">
        <f t="shared" si="14"/>
        <v>0</v>
      </c>
      <c r="L54" s="241">
        <f t="shared" si="14"/>
        <v>0</v>
      </c>
      <c r="M54" s="241">
        <f t="shared" si="14"/>
        <v>0</v>
      </c>
      <c r="N54" s="241">
        <f t="shared" si="14"/>
        <v>0</v>
      </c>
      <c r="O54" s="241">
        <f t="shared" si="14"/>
        <v>0</v>
      </c>
      <c r="P54" s="241">
        <f t="shared" si="14"/>
        <v>0</v>
      </c>
      <c r="Q54" s="241">
        <f t="shared" si="14"/>
        <v>0</v>
      </c>
      <c r="R54" s="241">
        <f t="shared" si="14"/>
        <v>0</v>
      </c>
      <c r="S54" s="241">
        <f t="shared" si="14"/>
        <v>0</v>
      </c>
    </row>
    <row r="55" spans="2:19" ht="35.450000000000003" customHeight="1" x14ac:dyDescent="0.2">
      <c r="B55" s="438"/>
      <c r="C55" s="321"/>
      <c r="D55" s="417"/>
      <c r="E55" s="250" t="s">
        <v>60</v>
      </c>
      <c r="F55" s="250" t="s">
        <v>61</v>
      </c>
      <c r="G55" s="241">
        <f t="shared" si="13"/>
        <v>0</v>
      </c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</row>
    <row r="56" spans="2:19" ht="21" customHeight="1" x14ac:dyDescent="0.2">
      <c r="B56" s="438"/>
      <c r="C56" s="321"/>
      <c r="D56" s="417"/>
      <c r="E56" s="250" t="s">
        <v>62</v>
      </c>
      <c r="F56" s="250" t="s">
        <v>62</v>
      </c>
      <c r="G56" s="241">
        <f t="shared" si="13"/>
        <v>0</v>
      </c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</row>
    <row r="57" spans="2:19" ht="10.5" customHeight="1" x14ac:dyDescent="0.2">
      <c r="B57" s="438"/>
      <c r="C57" s="321"/>
      <c r="D57" s="417"/>
      <c r="E57" s="250" t="s">
        <v>63</v>
      </c>
      <c r="F57" s="250" t="s">
        <v>61</v>
      </c>
      <c r="G57" s="241">
        <f t="shared" si="13"/>
        <v>0</v>
      </c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</row>
    <row r="58" spans="2:19" ht="21" customHeight="1" x14ac:dyDescent="0.2">
      <c r="B58" s="438"/>
      <c r="C58" s="321"/>
      <c r="D58" s="417"/>
      <c r="E58" s="250" t="s">
        <v>64</v>
      </c>
      <c r="F58" s="250" t="s">
        <v>65</v>
      </c>
      <c r="G58" s="241">
        <f t="shared" si="13"/>
        <v>0</v>
      </c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</row>
    <row r="59" spans="2:19" ht="21" customHeight="1" x14ac:dyDescent="0.2">
      <c r="B59" s="438"/>
      <c r="C59" s="321"/>
      <c r="D59" s="417"/>
      <c r="E59" s="227" t="s">
        <v>64</v>
      </c>
      <c r="F59" s="227" t="s">
        <v>66</v>
      </c>
      <c r="G59" s="241">
        <f t="shared" si="13"/>
        <v>0</v>
      </c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</row>
    <row r="60" spans="2:19" ht="21" customHeight="1" x14ac:dyDescent="0.2">
      <c r="B60" s="438"/>
      <c r="C60" s="321"/>
      <c r="D60" s="417" t="s">
        <v>211</v>
      </c>
      <c r="E60" s="249" t="s">
        <v>58</v>
      </c>
      <c r="F60" s="249" t="s">
        <v>58</v>
      </c>
      <c r="G60" s="241">
        <f t="shared" si="13"/>
        <v>0</v>
      </c>
      <c r="H60" s="241">
        <f t="shared" ref="H60:S60" si="15">H61+H62+H63+H64+H65</f>
        <v>0</v>
      </c>
      <c r="I60" s="241">
        <f t="shared" si="15"/>
        <v>0</v>
      </c>
      <c r="J60" s="241">
        <f t="shared" si="15"/>
        <v>0</v>
      </c>
      <c r="K60" s="241">
        <f t="shared" si="15"/>
        <v>0</v>
      </c>
      <c r="L60" s="241">
        <f t="shared" si="15"/>
        <v>0</v>
      </c>
      <c r="M60" s="241">
        <f t="shared" si="15"/>
        <v>0</v>
      </c>
      <c r="N60" s="241">
        <f t="shared" si="15"/>
        <v>0</v>
      </c>
      <c r="O60" s="241">
        <f t="shared" si="15"/>
        <v>0</v>
      </c>
      <c r="P60" s="241">
        <f t="shared" si="15"/>
        <v>0</v>
      </c>
      <c r="Q60" s="241">
        <f t="shared" si="15"/>
        <v>0</v>
      </c>
      <c r="R60" s="241">
        <f t="shared" si="15"/>
        <v>0</v>
      </c>
      <c r="S60" s="241">
        <f t="shared" si="15"/>
        <v>0</v>
      </c>
    </row>
    <row r="61" spans="2:19" ht="21" customHeight="1" x14ac:dyDescent="0.2">
      <c r="B61" s="438"/>
      <c r="C61" s="321"/>
      <c r="D61" s="417"/>
      <c r="E61" s="250" t="s">
        <v>60</v>
      </c>
      <c r="F61" s="250" t="s">
        <v>61</v>
      </c>
      <c r="G61" s="241">
        <f t="shared" si="13"/>
        <v>0</v>
      </c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</row>
    <row r="62" spans="2:19" ht="21" customHeight="1" x14ac:dyDescent="0.2">
      <c r="B62" s="438"/>
      <c r="C62" s="321"/>
      <c r="D62" s="417"/>
      <c r="E62" s="250" t="s">
        <v>62</v>
      </c>
      <c r="F62" s="250" t="s">
        <v>62</v>
      </c>
      <c r="G62" s="241">
        <f t="shared" si="13"/>
        <v>0</v>
      </c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</row>
    <row r="63" spans="2:19" ht="21" customHeight="1" x14ac:dyDescent="0.2">
      <c r="B63" s="438"/>
      <c r="C63" s="321"/>
      <c r="D63" s="417"/>
      <c r="E63" s="250" t="s">
        <v>63</v>
      </c>
      <c r="F63" s="250" t="s">
        <v>61</v>
      </c>
      <c r="G63" s="241">
        <f t="shared" si="13"/>
        <v>0</v>
      </c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</row>
    <row r="64" spans="2:19" ht="21" customHeight="1" x14ac:dyDescent="0.2">
      <c r="B64" s="438"/>
      <c r="C64" s="321"/>
      <c r="D64" s="417"/>
      <c r="E64" s="250" t="s">
        <v>64</v>
      </c>
      <c r="F64" s="250" t="s">
        <v>65</v>
      </c>
      <c r="G64" s="241">
        <f t="shared" si="13"/>
        <v>0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</row>
    <row r="65" spans="2:19" ht="35.450000000000003" customHeight="1" x14ac:dyDescent="0.2">
      <c r="B65" s="438"/>
      <c r="C65" s="321"/>
      <c r="D65" s="417"/>
      <c r="E65" s="227" t="s">
        <v>64</v>
      </c>
      <c r="F65" s="227" t="s">
        <v>66</v>
      </c>
      <c r="G65" s="241">
        <f t="shared" si="13"/>
        <v>0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</row>
    <row r="66" spans="2:19" ht="9.75" customHeight="1" x14ac:dyDescent="0.2">
      <c r="B66" s="438"/>
      <c r="C66" s="321"/>
      <c r="D66" s="417" t="s">
        <v>214</v>
      </c>
      <c r="E66" s="249" t="s">
        <v>58</v>
      </c>
      <c r="F66" s="249" t="s">
        <v>58</v>
      </c>
      <c r="G66" s="241">
        <f t="shared" si="13"/>
        <v>0</v>
      </c>
      <c r="H66" s="241">
        <f t="shared" ref="H66:S66" si="16">H67+H68+H69+H70+H71</f>
        <v>0</v>
      </c>
      <c r="I66" s="241">
        <f t="shared" si="16"/>
        <v>0</v>
      </c>
      <c r="J66" s="241">
        <f t="shared" si="16"/>
        <v>0</v>
      </c>
      <c r="K66" s="241">
        <f t="shared" si="16"/>
        <v>0</v>
      </c>
      <c r="L66" s="241">
        <f t="shared" si="16"/>
        <v>0</v>
      </c>
      <c r="M66" s="241">
        <f t="shared" si="16"/>
        <v>0</v>
      </c>
      <c r="N66" s="241">
        <f t="shared" si="16"/>
        <v>0</v>
      </c>
      <c r="O66" s="241">
        <f t="shared" si="16"/>
        <v>0</v>
      </c>
      <c r="P66" s="241">
        <f t="shared" si="16"/>
        <v>0</v>
      </c>
      <c r="Q66" s="241">
        <f t="shared" si="16"/>
        <v>0</v>
      </c>
      <c r="R66" s="241">
        <f t="shared" si="16"/>
        <v>0</v>
      </c>
      <c r="S66" s="241">
        <f t="shared" si="16"/>
        <v>0</v>
      </c>
    </row>
    <row r="67" spans="2:19" ht="27.6" customHeight="1" x14ac:dyDescent="0.2">
      <c r="B67" s="438"/>
      <c r="C67" s="321"/>
      <c r="D67" s="417"/>
      <c r="E67" s="250" t="s">
        <v>60</v>
      </c>
      <c r="F67" s="250" t="s">
        <v>61</v>
      </c>
      <c r="G67" s="241">
        <f t="shared" si="13"/>
        <v>0</v>
      </c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</row>
    <row r="68" spans="2:19" ht="27.6" customHeight="1" x14ac:dyDescent="0.2">
      <c r="B68" s="438"/>
      <c r="C68" s="321"/>
      <c r="D68" s="417"/>
      <c r="E68" s="250" t="s">
        <v>62</v>
      </c>
      <c r="F68" s="250" t="s">
        <v>62</v>
      </c>
      <c r="G68" s="241">
        <f t="shared" si="13"/>
        <v>0</v>
      </c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</row>
    <row r="69" spans="2:19" ht="37.9" customHeight="1" x14ac:dyDescent="0.2">
      <c r="B69" s="438"/>
      <c r="C69" s="321"/>
      <c r="D69" s="417"/>
      <c r="E69" s="250" t="s">
        <v>63</v>
      </c>
      <c r="F69" s="250" t="s">
        <v>61</v>
      </c>
      <c r="G69" s="241">
        <f t="shared" si="13"/>
        <v>0</v>
      </c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</row>
    <row r="70" spans="2:19" ht="21" customHeight="1" x14ac:dyDescent="0.2">
      <c r="B70" s="438"/>
      <c r="C70" s="321"/>
      <c r="D70" s="417"/>
      <c r="E70" s="250" t="s">
        <v>64</v>
      </c>
      <c r="F70" s="250" t="s">
        <v>65</v>
      </c>
      <c r="G70" s="241">
        <f t="shared" si="13"/>
        <v>0</v>
      </c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</row>
    <row r="71" spans="2:19" ht="12.75" customHeight="1" x14ac:dyDescent="0.2">
      <c r="B71" s="438"/>
      <c r="C71" s="321"/>
      <c r="D71" s="417"/>
      <c r="E71" s="227" t="s">
        <v>64</v>
      </c>
      <c r="F71" s="227" t="s">
        <v>66</v>
      </c>
      <c r="G71" s="241">
        <f t="shared" si="13"/>
        <v>0</v>
      </c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</row>
    <row r="72" spans="2:19" ht="21" customHeight="1" x14ac:dyDescent="0.2">
      <c r="B72" s="438" t="s">
        <v>77</v>
      </c>
      <c r="C72" s="321" t="s">
        <v>215</v>
      </c>
      <c r="D72" s="417" t="s">
        <v>211</v>
      </c>
      <c r="E72" s="249" t="s">
        <v>58</v>
      </c>
      <c r="F72" s="249" t="s">
        <v>58</v>
      </c>
      <c r="G72" s="241">
        <f t="shared" si="13"/>
        <v>0</v>
      </c>
      <c r="H72" s="241">
        <f t="shared" ref="H72:S72" si="17">H73+H74+H75+H76+H77</f>
        <v>0</v>
      </c>
      <c r="I72" s="241">
        <f t="shared" si="17"/>
        <v>0</v>
      </c>
      <c r="J72" s="241">
        <f t="shared" si="17"/>
        <v>0</v>
      </c>
      <c r="K72" s="241">
        <f t="shared" si="17"/>
        <v>0</v>
      </c>
      <c r="L72" s="241">
        <f t="shared" si="17"/>
        <v>0</v>
      </c>
      <c r="M72" s="241">
        <f t="shared" si="17"/>
        <v>0</v>
      </c>
      <c r="N72" s="241">
        <f t="shared" si="17"/>
        <v>0</v>
      </c>
      <c r="O72" s="241">
        <f t="shared" si="17"/>
        <v>0</v>
      </c>
      <c r="P72" s="241">
        <f t="shared" si="17"/>
        <v>0</v>
      </c>
      <c r="Q72" s="241">
        <f t="shared" si="17"/>
        <v>0</v>
      </c>
      <c r="R72" s="241">
        <f t="shared" si="17"/>
        <v>0</v>
      </c>
      <c r="S72" s="241">
        <f t="shared" si="17"/>
        <v>0</v>
      </c>
    </row>
    <row r="73" spans="2:19" ht="21" customHeight="1" x14ac:dyDescent="0.2">
      <c r="B73" s="438"/>
      <c r="C73" s="321"/>
      <c r="D73" s="417"/>
      <c r="E73" s="250" t="s">
        <v>60</v>
      </c>
      <c r="F73" s="250" t="s">
        <v>61</v>
      </c>
      <c r="G73" s="241">
        <f t="shared" si="13"/>
        <v>0</v>
      </c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</row>
    <row r="74" spans="2:19" ht="21" customHeight="1" x14ac:dyDescent="0.2">
      <c r="B74" s="438"/>
      <c r="C74" s="321"/>
      <c r="D74" s="417"/>
      <c r="E74" s="250" t="s">
        <v>62</v>
      </c>
      <c r="F74" s="250" t="s">
        <v>62</v>
      </c>
      <c r="G74" s="241">
        <f t="shared" si="13"/>
        <v>0</v>
      </c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</row>
    <row r="75" spans="2:19" ht="21" customHeight="1" x14ac:dyDescent="0.2">
      <c r="B75" s="438"/>
      <c r="C75" s="321"/>
      <c r="D75" s="417"/>
      <c r="E75" s="250" t="s">
        <v>63</v>
      </c>
      <c r="F75" s="250" t="s">
        <v>61</v>
      </c>
      <c r="G75" s="241">
        <f t="shared" si="13"/>
        <v>0</v>
      </c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</row>
    <row r="76" spans="2:19" ht="21" customHeight="1" x14ac:dyDescent="0.2">
      <c r="B76" s="438"/>
      <c r="C76" s="321"/>
      <c r="D76" s="417"/>
      <c r="E76" s="250" t="s">
        <v>64</v>
      </c>
      <c r="F76" s="250" t="s">
        <v>65</v>
      </c>
      <c r="G76" s="241">
        <f t="shared" si="13"/>
        <v>0</v>
      </c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</row>
    <row r="77" spans="2:19" ht="14.25" customHeight="1" x14ac:dyDescent="0.2">
      <c r="B77" s="438"/>
      <c r="C77" s="321"/>
      <c r="D77" s="417"/>
      <c r="E77" s="227" t="s">
        <v>64</v>
      </c>
      <c r="F77" s="227" t="s">
        <v>66</v>
      </c>
      <c r="G77" s="241">
        <f t="shared" si="13"/>
        <v>0</v>
      </c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</row>
    <row r="78" spans="2:19" ht="33.6" customHeight="1" x14ac:dyDescent="0.2">
      <c r="B78" s="438" t="s">
        <v>78</v>
      </c>
      <c r="C78" s="321" t="s">
        <v>216</v>
      </c>
      <c r="D78" s="417" t="s">
        <v>211</v>
      </c>
      <c r="E78" s="249" t="s">
        <v>58</v>
      </c>
      <c r="F78" s="249" t="s">
        <v>58</v>
      </c>
      <c r="G78" s="241">
        <f t="shared" si="13"/>
        <v>0</v>
      </c>
      <c r="H78" s="241">
        <f t="shared" ref="H78:S78" si="18">H79+H80+H81+H82+H83</f>
        <v>0</v>
      </c>
      <c r="I78" s="241">
        <f t="shared" si="18"/>
        <v>0</v>
      </c>
      <c r="J78" s="241">
        <f t="shared" si="18"/>
        <v>0</v>
      </c>
      <c r="K78" s="241">
        <f t="shared" si="18"/>
        <v>0</v>
      </c>
      <c r="L78" s="241">
        <f t="shared" si="18"/>
        <v>0</v>
      </c>
      <c r="M78" s="241">
        <f t="shared" si="18"/>
        <v>0</v>
      </c>
      <c r="N78" s="241">
        <f t="shared" si="18"/>
        <v>0</v>
      </c>
      <c r="O78" s="241">
        <f t="shared" si="18"/>
        <v>0</v>
      </c>
      <c r="P78" s="241">
        <f t="shared" si="18"/>
        <v>0</v>
      </c>
      <c r="Q78" s="241">
        <f t="shared" si="18"/>
        <v>0</v>
      </c>
      <c r="R78" s="241">
        <f t="shared" si="18"/>
        <v>0</v>
      </c>
      <c r="S78" s="241">
        <f t="shared" si="18"/>
        <v>0</v>
      </c>
    </row>
    <row r="79" spans="2:19" ht="31.15" customHeight="1" x14ac:dyDescent="0.2">
      <c r="B79" s="438"/>
      <c r="C79" s="321"/>
      <c r="D79" s="417"/>
      <c r="E79" s="250" t="s">
        <v>60</v>
      </c>
      <c r="F79" s="250" t="s">
        <v>61</v>
      </c>
      <c r="G79" s="241">
        <f t="shared" si="13"/>
        <v>0</v>
      </c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</row>
    <row r="80" spans="2:19" ht="14.25" customHeight="1" x14ac:dyDescent="0.2">
      <c r="B80" s="438"/>
      <c r="C80" s="321"/>
      <c r="D80" s="417"/>
      <c r="E80" s="250" t="s">
        <v>62</v>
      </c>
      <c r="F80" s="250" t="s">
        <v>62</v>
      </c>
      <c r="G80" s="241">
        <f t="shared" si="13"/>
        <v>0</v>
      </c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</row>
    <row r="81" spans="2:19" ht="21" customHeight="1" x14ac:dyDescent="0.2">
      <c r="B81" s="438"/>
      <c r="C81" s="321"/>
      <c r="D81" s="417"/>
      <c r="E81" s="250" t="s">
        <v>63</v>
      </c>
      <c r="F81" s="250" t="s">
        <v>61</v>
      </c>
      <c r="G81" s="241">
        <f t="shared" si="13"/>
        <v>0</v>
      </c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</row>
    <row r="82" spans="2:19" x14ac:dyDescent="0.2">
      <c r="B82" s="438"/>
      <c r="C82" s="321"/>
      <c r="D82" s="417"/>
      <c r="E82" s="250" t="s">
        <v>64</v>
      </c>
      <c r="F82" s="250" t="s">
        <v>65</v>
      </c>
      <c r="G82" s="241">
        <f t="shared" si="13"/>
        <v>0</v>
      </c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</row>
    <row r="83" spans="2:19" x14ac:dyDescent="0.2">
      <c r="B83" s="438"/>
      <c r="C83" s="321"/>
      <c r="D83" s="417"/>
      <c r="E83" s="227" t="s">
        <v>64</v>
      </c>
      <c r="F83" s="227" t="s">
        <v>66</v>
      </c>
      <c r="G83" s="241">
        <f t="shared" si="13"/>
        <v>0</v>
      </c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</row>
    <row r="84" spans="2:19" ht="18.75" customHeight="1" x14ac:dyDescent="0.2">
      <c r="B84" s="246" t="s">
        <v>79</v>
      </c>
      <c r="C84" s="68" t="s">
        <v>217</v>
      </c>
      <c r="D84" s="227" t="s">
        <v>58</v>
      </c>
      <c r="E84" s="227" t="s">
        <v>58</v>
      </c>
      <c r="F84" s="227" t="s">
        <v>58</v>
      </c>
      <c r="G84" s="241">
        <f>H83+I83+J83+K83+L83+M83+N83+O83+P83+Q83+R83+S83</f>
        <v>0</v>
      </c>
      <c r="H84" s="254">
        <f t="shared" ref="H84:S84" si="19">H86+H92</f>
        <v>0</v>
      </c>
      <c r="I84" s="254">
        <f t="shared" si="19"/>
        <v>0</v>
      </c>
      <c r="J84" s="254">
        <f t="shared" si="19"/>
        <v>0</v>
      </c>
      <c r="K84" s="254">
        <f t="shared" si="19"/>
        <v>0</v>
      </c>
      <c r="L84" s="254">
        <f t="shared" si="19"/>
        <v>0</v>
      </c>
      <c r="M84" s="254">
        <f t="shared" si="19"/>
        <v>0</v>
      </c>
      <c r="N84" s="254">
        <f t="shared" si="19"/>
        <v>0</v>
      </c>
      <c r="O84" s="254">
        <f t="shared" si="19"/>
        <v>0</v>
      </c>
      <c r="P84" s="254">
        <f t="shared" si="19"/>
        <v>0</v>
      </c>
      <c r="Q84" s="254">
        <f t="shared" si="19"/>
        <v>0</v>
      </c>
      <c r="R84" s="254">
        <f t="shared" si="19"/>
        <v>0</v>
      </c>
      <c r="S84" s="254">
        <f t="shared" si="19"/>
        <v>0</v>
      </c>
    </row>
    <row r="85" spans="2:19" ht="21.2" customHeight="1" x14ac:dyDescent="0.2">
      <c r="B85" s="248" t="s">
        <v>19</v>
      </c>
      <c r="C85" s="68" t="s">
        <v>58</v>
      </c>
      <c r="D85" s="227" t="s">
        <v>58</v>
      </c>
      <c r="E85" s="227" t="s">
        <v>58</v>
      </c>
      <c r="F85" s="227" t="s">
        <v>58</v>
      </c>
      <c r="G85" s="245" t="s">
        <v>58</v>
      </c>
      <c r="H85" s="227" t="s">
        <v>58</v>
      </c>
      <c r="I85" s="227" t="s">
        <v>58</v>
      </c>
      <c r="J85" s="227" t="s">
        <v>58</v>
      </c>
      <c r="K85" s="68" t="s">
        <v>58</v>
      </c>
      <c r="L85" s="227" t="s">
        <v>58</v>
      </c>
      <c r="M85" s="227" t="s">
        <v>58</v>
      </c>
      <c r="N85" s="227" t="s">
        <v>58</v>
      </c>
      <c r="O85" s="68" t="s">
        <v>58</v>
      </c>
      <c r="P85" s="227" t="s">
        <v>58</v>
      </c>
      <c r="Q85" s="227" t="s">
        <v>58</v>
      </c>
      <c r="R85" s="227" t="s">
        <v>58</v>
      </c>
      <c r="S85" s="227" t="s">
        <v>58</v>
      </c>
    </row>
    <row r="86" spans="2:19" ht="12.75" customHeight="1" x14ac:dyDescent="0.2">
      <c r="B86" s="438" t="s">
        <v>80</v>
      </c>
      <c r="C86" s="321" t="s">
        <v>217</v>
      </c>
      <c r="D86" s="417" t="s">
        <v>224</v>
      </c>
      <c r="E86" s="249" t="s">
        <v>58</v>
      </c>
      <c r="F86" s="249" t="s">
        <v>58</v>
      </c>
      <c r="G86" s="241">
        <f t="shared" ref="G86:G97" si="20">H86+I86+J86+K86+L86+M86+N86+O86+P86+Q86+R86+S86</f>
        <v>0</v>
      </c>
      <c r="H86" s="241">
        <f t="shared" ref="H86:S86" si="21">H87+H88+H89+H90+H91</f>
        <v>0</v>
      </c>
      <c r="I86" s="241">
        <f t="shared" si="21"/>
        <v>0</v>
      </c>
      <c r="J86" s="241">
        <f t="shared" si="21"/>
        <v>0</v>
      </c>
      <c r="K86" s="241">
        <f t="shared" si="21"/>
        <v>0</v>
      </c>
      <c r="L86" s="241">
        <f t="shared" si="21"/>
        <v>0</v>
      </c>
      <c r="M86" s="241">
        <f t="shared" si="21"/>
        <v>0</v>
      </c>
      <c r="N86" s="241">
        <f t="shared" si="21"/>
        <v>0</v>
      </c>
      <c r="O86" s="241">
        <f t="shared" si="21"/>
        <v>0</v>
      </c>
      <c r="P86" s="241">
        <f t="shared" si="21"/>
        <v>0</v>
      </c>
      <c r="Q86" s="241">
        <f t="shared" si="21"/>
        <v>0</v>
      </c>
      <c r="R86" s="241">
        <f t="shared" si="21"/>
        <v>0</v>
      </c>
      <c r="S86" s="241">
        <f t="shared" si="21"/>
        <v>0</v>
      </c>
    </row>
    <row r="87" spans="2:19" x14ac:dyDescent="0.2">
      <c r="B87" s="438"/>
      <c r="C87" s="321"/>
      <c r="D87" s="417"/>
      <c r="E87" s="250" t="s">
        <v>60</v>
      </c>
      <c r="F87" s="250" t="s">
        <v>61</v>
      </c>
      <c r="G87" s="241">
        <f t="shared" si="20"/>
        <v>0</v>
      </c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</row>
    <row r="88" spans="2:19" x14ac:dyDescent="0.2">
      <c r="B88" s="438"/>
      <c r="C88" s="321"/>
      <c r="D88" s="417"/>
      <c r="E88" s="250" t="s">
        <v>62</v>
      </c>
      <c r="F88" s="250" t="s">
        <v>62</v>
      </c>
      <c r="G88" s="241">
        <f t="shared" si="20"/>
        <v>0</v>
      </c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</row>
    <row r="89" spans="2:19" x14ac:dyDescent="0.2">
      <c r="B89" s="438"/>
      <c r="C89" s="321"/>
      <c r="D89" s="417"/>
      <c r="E89" s="250" t="s">
        <v>63</v>
      </c>
      <c r="F89" s="250" t="s">
        <v>61</v>
      </c>
      <c r="G89" s="241">
        <f t="shared" si="20"/>
        <v>0</v>
      </c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</row>
    <row r="90" spans="2:19" x14ac:dyDescent="0.2">
      <c r="B90" s="438"/>
      <c r="C90" s="321"/>
      <c r="D90" s="417"/>
      <c r="E90" s="250" t="s">
        <v>64</v>
      </c>
      <c r="F90" s="250" t="s">
        <v>65</v>
      </c>
      <c r="G90" s="241">
        <f t="shared" si="20"/>
        <v>0</v>
      </c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</row>
    <row r="91" spans="2:19" x14ac:dyDescent="0.2">
      <c r="B91" s="438"/>
      <c r="C91" s="321"/>
      <c r="D91" s="417"/>
      <c r="E91" s="227" t="s">
        <v>64</v>
      </c>
      <c r="F91" s="227" t="s">
        <v>66</v>
      </c>
      <c r="G91" s="241">
        <f t="shared" si="20"/>
        <v>0</v>
      </c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</row>
    <row r="92" spans="2:19" ht="12.75" customHeight="1" x14ac:dyDescent="0.2">
      <c r="B92" s="438"/>
      <c r="C92" s="321"/>
      <c r="D92" s="417" t="s">
        <v>211</v>
      </c>
      <c r="E92" s="249" t="s">
        <v>58</v>
      </c>
      <c r="F92" s="249" t="s">
        <v>58</v>
      </c>
      <c r="G92" s="241">
        <f t="shared" si="20"/>
        <v>0</v>
      </c>
      <c r="H92" s="241">
        <f t="shared" ref="H92:S92" si="22">H93+H94+H95+H96+H97</f>
        <v>0</v>
      </c>
      <c r="I92" s="241">
        <f t="shared" si="22"/>
        <v>0</v>
      </c>
      <c r="J92" s="241">
        <f t="shared" si="22"/>
        <v>0</v>
      </c>
      <c r="K92" s="241">
        <f t="shared" si="22"/>
        <v>0</v>
      </c>
      <c r="L92" s="241">
        <f t="shared" si="22"/>
        <v>0</v>
      </c>
      <c r="M92" s="241">
        <f t="shared" si="22"/>
        <v>0</v>
      </c>
      <c r="N92" s="241">
        <f t="shared" si="22"/>
        <v>0</v>
      </c>
      <c r="O92" s="241">
        <f t="shared" si="22"/>
        <v>0</v>
      </c>
      <c r="P92" s="241">
        <f t="shared" si="22"/>
        <v>0</v>
      </c>
      <c r="Q92" s="241">
        <f t="shared" si="22"/>
        <v>0</v>
      </c>
      <c r="R92" s="241">
        <f t="shared" si="22"/>
        <v>0</v>
      </c>
      <c r="S92" s="241">
        <f t="shared" si="22"/>
        <v>0</v>
      </c>
    </row>
    <row r="93" spans="2:19" x14ac:dyDescent="0.2">
      <c r="B93" s="438"/>
      <c r="C93" s="321"/>
      <c r="D93" s="417"/>
      <c r="E93" s="250" t="s">
        <v>60</v>
      </c>
      <c r="F93" s="250" t="s">
        <v>61</v>
      </c>
      <c r="G93" s="241">
        <f t="shared" si="20"/>
        <v>0</v>
      </c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</row>
    <row r="94" spans="2:19" x14ac:dyDescent="0.2">
      <c r="B94" s="438"/>
      <c r="C94" s="321"/>
      <c r="D94" s="417"/>
      <c r="E94" s="250" t="s">
        <v>62</v>
      </c>
      <c r="F94" s="250" t="s">
        <v>62</v>
      </c>
      <c r="G94" s="241">
        <f t="shared" si="20"/>
        <v>0</v>
      </c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</row>
    <row r="95" spans="2:19" x14ac:dyDescent="0.2">
      <c r="B95" s="438"/>
      <c r="C95" s="321"/>
      <c r="D95" s="417"/>
      <c r="E95" s="250" t="s">
        <v>63</v>
      </c>
      <c r="F95" s="250" t="s">
        <v>61</v>
      </c>
      <c r="G95" s="241">
        <f t="shared" si="20"/>
        <v>0</v>
      </c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</row>
    <row r="96" spans="2:19" x14ac:dyDescent="0.2">
      <c r="B96" s="438"/>
      <c r="C96" s="321"/>
      <c r="D96" s="417"/>
      <c r="E96" s="250" t="s">
        <v>64</v>
      </c>
      <c r="F96" s="250" t="s">
        <v>65</v>
      </c>
      <c r="G96" s="241">
        <f t="shared" si="20"/>
        <v>0</v>
      </c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</row>
    <row r="97" spans="2:19" x14ac:dyDescent="0.2">
      <c r="B97" s="438"/>
      <c r="C97" s="321"/>
      <c r="D97" s="417"/>
      <c r="E97" s="227" t="s">
        <v>64</v>
      </c>
      <c r="F97" s="227" t="s">
        <v>66</v>
      </c>
      <c r="G97" s="241">
        <f t="shared" si="20"/>
        <v>0</v>
      </c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</row>
    <row r="98" spans="2:19" x14ac:dyDescent="0.2">
      <c r="B98" s="248" t="s">
        <v>74</v>
      </c>
      <c r="C98" s="68" t="s">
        <v>58</v>
      </c>
      <c r="D98" s="227" t="s">
        <v>58</v>
      </c>
      <c r="E98" s="227" t="s">
        <v>58</v>
      </c>
      <c r="F98" s="227" t="s">
        <v>58</v>
      </c>
      <c r="G98" s="245" t="s">
        <v>58</v>
      </c>
      <c r="H98" s="227" t="s">
        <v>58</v>
      </c>
      <c r="I98" s="227" t="s">
        <v>58</v>
      </c>
      <c r="J98" s="227" t="s">
        <v>58</v>
      </c>
      <c r="K98" s="68" t="s">
        <v>58</v>
      </c>
      <c r="L98" s="227" t="s">
        <v>58</v>
      </c>
      <c r="M98" s="227" t="s">
        <v>58</v>
      </c>
      <c r="N98" s="227" t="s">
        <v>58</v>
      </c>
      <c r="O98" s="68" t="s">
        <v>58</v>
      </c>
      <c r="P98" s="227" t="s">
        <v>58</v>
      </c>
      <c r="Q98" s="227" t="s">
        <v>58</v>
      </c>
      <c r="R98" s="227" t="s">
        <v>58</v>
      </c>
      <c r="S98" s="227" t="s">
        <v>58</v>
      </c>
    </row>
    <row r="99" spans="2:19" ht="12.75" customHeight="1" x14ac:dyDescent="0.2">
      <c r="B99" s="248" t="s">
        <v>81</v>
      </c>
      <c r="C99" s="321" t="s">
        <v>217</v>
      </c>
      <c r="D99" s="417" t="s">
        <v>211</v>
      </c>
      <c r="E99" s="227" t="s">
        <v>58</v>
      </c>
      <c r="F99" s="227" t="s">
        <v>58</v>
      </c>
      <c r="G99" s="241">
        <f>H99+I99+J99+K99+L99+M99+N99+O99+P99+Q99+R99+S99</f>
        <v>0</v>
      </c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</row>
    <row r="100" spans="2:19" ht="15" x14ac:dyDescent="0.2">
      <c r="B100" s="235" t="s">
        <v>221</v>
      </c>
      <c r="C100" s="321"/>
      <c r="D100" s="417"/>
      <c r="E100" s="227" t="s">
        <v>58</v>
      </c>
      <c r="F100" s="227" t="s">
        <v>58</v>
      </c>
      <c r="G100" s="241">
        <f>H100+I100+J100+K100+L100+M100+N100+O100+P100+Q100+R100+S100</f>
        <v>0</v>
      </c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</row>
    <row r="101" spans="2:19" ht="15" x14ac:dyDescent="0.2">
      <c r="B101" s="235" t="s">
        <v>222</v>
      </c>
      <c r="C101" s="321"/>
      <c r="D101" s="417"/>
      <c r="E101" s="227" t="s">
        <v>58</v>
      </c>
      <c r="F101" s="227" t="s">
        <v>58</v>
      </c>
      <c r="G101" s="241">
        <f>H101+I101+J101+K101+L101+M101+N101+O101+P101+Q101+R101+S101</f>
        <v>0</v>
      </c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</row>
    <row r="102" spans="2:19" x14ac:dyDescent="0.2">
      <c r="B102" s="246" t="s">
        <v>82</v>
      </c>
      <c r="C102" s="64">
        <v>226</v>
      </c>
      <c r="D102" s="230" t="s">
        <v>58</v>
      </c>
      <c r="E102" s="230" t="s">
        <v>58</v>
      </c>
      <c r="F102" s="230" t="s">
        <v>58</v>
      </c>
      <c r="G102" s="241">
        <f>H102+I102+J102+K102+L102+M102+N102+O102+P102+Q102+R102+S102</f>
        <v>0</v>
      </c>
      <c r="H102" s="253">
        <f t="shared" ref="H102:S102" si="23">H104+H112</f>
        <v>0</v>
      </c>
      <c r="I102" s="253">
        <f t="shared" si="23"/>
        <v>0</v>
      </c>
      <c r="J102" s="253">
        <f t="shared" si="23"/>
        <v>0</v>
      </c>
      <c r="K102" s="253">
        <f t="shared" si="23"/>
        <v>0</v>
      </c>
      <c r="L102" s="253">
        <f t="shared" si="23"/>
        <v>0</v>
      </c>
      <c r="M102" s="253">
        <f t="shared" si="23"/>
        <v>0</v>
      </c>
      <c r="N102" s="253">
        <f t="shared" si="23"/>
        <v>0</v>
      </c>
      <c r="O102" s="253">
        <f t="shared" si="23"/>
        <v>0</v>
      </c>
      <c r="P102" s="253">
        <f t="shared" si="23"/>
        <v>0</v>
      </c>
      <c r="Q102" s="253">
        <f t="shared" si="23"/>
        <v>0</v>
      </c>
      <c r="R102" s="253">
        <f t="shared" si="23"/>
        <v>0</v>
      </c>
      <c r="S102" s="253">
        <f t="shared" si="23"/>
        <v>0</v>
      </c>
    </row>
    <row r="103" spans="2:19" x14ac:dyDescent="0.2">
      <c r="B103" s="248" t="s">
        <v>19</v>
      </c>
      <c r="C103" s="68" t="s">
        <v>58</v>
      </c>
      <c r="D103" s="227" t="s">
        <v>58</v>
      </c>
      <c r="E103" s="227" t="s">
        <v>58</v>
      </c>
      <c r="F103" s="227" t="s">
        <v>58</v>
      </c>
      <c r="G103" s="245" t="s">
        <v>58</v>
      </c>
      <c r="H103" s="227" t="s">
        <v>58</v>
      </c>
      <c r="I103" s="227" t="s">
        <v>58</v>
      </c>
      <c r="J103" s="227" t="s">
        <v>58</v>
      </c>
      <c r="K103" s="68" t="s">
        <v>58</v>
      </c>
      <c r="L103" s="227" t="s">
        <v>58</v>
      </c>
      <c r="M103" s="227" t="s">
        <v>58</v>
      </c>
      <c r="N103" s="227" t="s">
        <v>58</v>
      </c>
      <c r="O103" s="68" t="s">
        <v>58</v>
      </c>
      <c r="P103" s="227" t="s">
        <v>58</v>
      </c>
      <c r="Q103" s="227" t="s">
        <v>58</v>
      </c>
      <c r="R103" s="227" t="s">
        <v>58</v>
      </c>
      <c r="S103" s="227" t="s">
        <v>58</v>
      </c>
    </row>
    <row r="104" spans="2:19" ht="12.75" customHeight="1" x14ac:dyDescent="0.2">
      <c r="B104" s="438" t="s">
        <v>82</v>
      </c>
      <c r="C104" s="320">
        <v>226</v>
      </c>
      <c r="D104" s="419">
        <v>243</v>
      </c>
      <c r="E104" s="249" t="s">
        <v>58</v>
      </c>
      <c r="F104" s="249" t="s">
        <v>58</v>
      </c>
      <c r="G104" s="241">
        <f t="shared" ref="G104:G109" si="24">H104+I104+J104+K104+L104+M104+N104+O104+P104+Q104+R104+S104</f>
        <v>0</v>
      </c>
      <c r="H104" s="241">
        <f t="shared" ref="H104:S104" si="25">H105+H106+H107+H108+H109</f>
        <v>0</v>
      </c>
      <c r="I104" s="241">
        <f t="shared" si="25"/>
        <v>0</v>
      </c>
      <c r="J104" s="241">
        <f t="shared" si="25"/>
        <v>0</v>
      </c>
      <c r="K104" s="241">
        <f t="shared" si="25"/>
        <v>0</v>
      </c>
      <c r="L104" s="241">
        <f t="shared" si="25"/>
        <v>0</v>
      </c>
      <c r="M104" s="241">
        <f t="shared" si="25"/>
        <v>0</v>
      </c>
      <c r="N104" s="241">
        <f t="shared" si="25"/>
        <v>0</v>
      </c>
      <c r="O104" s="241">
        <f t="shared" si="25"/>
        <v>0</v>
      </c>
      <c r="P104" s="241">
        <f t="shared" si="25"/>
        <v>0</v>
      </c>
      <c r="Q104" s="241">
        <f t="shared" si="25"/>
        <v>0</v>
      </c>
      <c r="R104" s="241">
        <f t="shared" si="25"/>
        <v>0</v>
      </c>
      <c r="S104" s="241">
        <f t="shared" si="25"/>
        <v>0</v>
      </c>
    </row>
    <row r="105" spans="2:19" x14ac:dyDescent="0.2">
      <c r="B105" s="438"/>
      <c r="C105" s="320"/>
      <c r="D105" s="419"/>
      <c r="E105" s="250" t="s">
        <v>60</v>
      </c>
      <c r="F105" s="250" t="s">
        <v>61</v>
      </c>
      <c r="G105" s="241">
        <f t="shared" si="24"/>
        <v>0</v>
      </c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</row>
    <row r="106" spans="2:19" x14ac:dyDescent="0.2">
      <c r="B106" s="438"/>
      <c r="C106" s="320"/>
      <c r="D106" s="419"/>
      <c r="E106" s="250" t="s">
        <v>62</v>
      </c>
      <c r="F106" s="250" t="s">
        <v>62</v>
      </c>
      <c r="G106" s="241">
        <f t="shared" si="24"/>
        <v>0</v>
      </c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</row>
    <row r="107" spans="2:19" x14ac:dyDescent="0.2">
      <c r="B107" s="438"/>
      <c r="C107" s="320"/>
      <c r="D107" s="419"/>
      <c r="E107" s="250" t="s">
        <v>63</v>
      </c>
      <c r="F107" s="250" t="s">
        <v>61</v>
      </c>
      <c r="G107" s="241">
        <f t="shared" si="24"/>
        <v>0</v>
      </c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</row>
    <row r="108" spans="2:19" x14ac:dyDescent="0.2">
      <c r="B108" s="438"/>
      <c r="C108" s="320"/>
      <c r="D108" s="419"/>
      <c r="E108" s="250" t="s">
        <v>64</v>
      </c>
      <c r="F108" s="250" t="s">
        <v>65</v>
      </c>
      <c r="G108" s="241">
        <f t="shared" si="24"/>
        <v>0</v>
      </c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</row>
    <row r="109" spans="2:19" x14ac:dyDescent="0.2">
      <c r="B109" s="438"/>
      <c r="C109" s="320"/>
      <c r="D109" s="419"/>
      <c r="E109" s="227" t="s">
        <v>64</v>
      </c>
      <c r="F109" s="227" t="s">
        <v>66</v>
      </c>
      <c r="G109" s="241">
        <f t="shared" si="24"/>
        <v>0</v>
      </c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</row>
    <row r="110" spans="2:19" x14ac:dyDescent="0.2">
      <c r="B110" s="248" t="s">
        <v>74</v>
      </c>
      <c r="C110" s="68" t="s">
        <v>58</v>
      </c>
      <c r="D110" s="227" t="s">
        <v>58</v>
      </c>
      <c r="E110" s="227" t="s">
        <v>58</v>
      </c>
      <c r="F110" s="227" t="s">
        <v>58</v>
      </c>
      <c r="G110" s="245" t="s">
        <v>58</v>
      </c>
      <c r="H110" s="227" t="s">
        <v>58</v>
      </c>
      <c r="I110" s="227" t="s">
        <v>58</v>
      </c>
      <c r="J110" s="227" t="s">
        <v>58</v>
      </c>
      <c r="K110" s="68" t="s">
        <v>58</v>
      </c>
      <c r="L110" s="227" t="s">
        <v>58</v>
      </c>
      <c r="M110" s="227" t="s">
        <v>58</v>
      </c>
      <c r="N110" s="227" t="s">
        <v>58</v>
      </c>
      <c r="O110" s="68" t="s">
        <v>58</v>
      </c>
      <c r="P110" s="227" t="s">
        <v>58</v>
      </c>
      <c r="Q110" s="227" t="s">
        <v>58</v>
      </c>
      <c r="R110" s="227" t="s">
        <v>58</v>
      </c>
      <c r="S110" s="227" t="s">
        <v>58</v>
      </c>
    </row>
    <row r="111" spans="2:19" x14ac:dyDescent="0.2">
      <c r="B111" s="248" t="s">
        <v>83</v>
      </c>
      <c r="C111" s="223" t="s">
        <v>58</v>
      </c>
      <c r="D111" s="224" t="s">
        <v>58</v>
      </c>
      <c r="E111" s="224" t="s">
        <v>58</v>
      </c>
      <c r="F111" s="224" t="s">
        <v>58</v>
      </c>
      <c r="G111" s="241">
        <f t="shared" ref="G111:G118" si="26">H111+I111+J111+K111+L111+M111+N111+O111+P111+Q111+R111+S111</f>
        <v>0</v>
      </c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</row>
    <row r="112" spans="2:19" ht="12.75" customHeight="1" x14ac:dyDescent="0.2">
      <c r="B112" s="438" t="s">
        <v>82</v>
      </c>
      <c r="C112" s="320">
        <v>226</v>
      </c>
      <c r="D112" s="419">
        <v>244</v>
      </c>
      <c r="E112" s="249" t="s">
        <v>58</v>
      </c>
      <c r="F112" s="249" t="s">
        <v>58</v>
      </c>
      <c r="G112" s="241">
        <f t="shared" si="26"/>
        <v>0</v>
      </c>
      <c r="H112" s="241">
        <f t="shared" ref="H112:S112" si="27">H113+H114+H115+H116+H117</f>
        <v>0</v>
      </c>
      <c r="I112" s="241">
        <f t="shared" si="27"/>
        <v>0</v>
      </c>
      <c r="J112" s="241">
        <f t="shared" si="27"/>
        <v>0</v>
      </c>
      <c r="K112" s="241">
        <f t="shared" si="27"/>
        <v>0</v>
      </c>
      <c r="L112" s="241">
        <f t="shared" si="27"/>
        <v>0</v>
      </c>
      <c r="M112" s="241">
        <f t="shared" si="27"/>
        <v>0</v>
      </c>
      <c r="N112" s="241">
        <f t="shared" si="27"/>
        <v>0</v>
      </c>
      <c r="O112" s="241">
        <f t="shared" si="27"/>
        <v>0</v>
      </c>
      <c r="P112" s="241">
        <f t="shared" si="27"/>
        <v>0</v>
      </c>
      <c r="Q112" s="241">
        <f t="shared" si="27"/>
        <v>0</v>
      </c>
      <c r="R112" s="241">
        <f t="shared" si="27"/>
        <v>0</v>
      </c>
      <c r="S112" s="241">
        <f t="shared" si="27"/>
        <v>0</v>
      </c>
    </row>
    <row r="113" spans="2:19" x14ac:dyDescent="0.2">
      <c r="B113" s="438"/>
      <c r="C113" s="320"/>
      <c r="D113" s="419"/>
      <c r="E113" s="250" t="s">
        <v>60</v>
      </c>
      <c r="F113" s="250" t="s">
        <v>61</v>
      </c>
      <c r="G113" s="241">
        <f t="shared" si="26"/>
        <v>0</v>
      </c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</row>
    <row r="114" spans="2:19" x14ac:dyDescent="0.2">
      <c r="B114" s="438"/>
      <c r="C114" s="320"/>
      <c r="D114" s="419"/>
      <c r="E114" s="250" t="s">
        <v>62</v>
      </c>
      <c r="F114" s="250" t="s">
        <v>62</v>
      </c>
      <c r="G114" s="241">
        <f t="shared" si="26"/>
        <v>0</v>
      </c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</row>
    <row r="115" spans="2:19" x14ac:dyDescent="0.2">
      <c r="B115" s="438"/>
      <c r="C115" s="320"/>
      <c r="D115" s="419"/>
      <c r="E115" s="250" t="s">
        <v>63</v>
      </c>
      <c r="F115" s="250" t="s">
        <v>61</v>
      </c>
      <c r="G115" s="241">
        <f t="shared" si="26"/>
        <v>0</v>
      </c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</row>
    <row r="116" spans="2:19" x14ac:dyDescent="0.2">
      <c r="B116" s="438"/>
      <c r="C116" s="320"/>
      <c r="D116" s="419"/>
      <c r="E116" s="250" t="s">
        <v>64</v>
      </c>
      <c r="F116" s="250" t="s">
        <v>65</v>
      </c>
      <c r="G116" s="241">
        <f t="shared" si="26"/>
        <v>0</v>
      </c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</row>
    <row r="117" spans="2:19" x14ac:dyDescent="0.2">
      <c r="B117" s="438"/>
      <c r="C117" s="320"/>
      <c r="D117" s="419"/>
      <c r="E117" s="227" t="s">
        <v>64</v>
      </c>
      <c r="F117" s="227" t="s">
        <v>66</v>
      </c>
      <c r="G117" s="241">
        <f t="shared" si="26"/>
        <v>0</v>
      </c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</row>
    <row r="118" spans="2:19" ht="25.5" x14ac:dyDescent="0.2">
      <c r="B118" s="246" t="s">
        <v>84</v>
      </c>
      <c r="C118" s="64">
        <v>240</v>
      </c>
      <c r="D118" s="232" t="s">
        <v>58</v>
      </c>
      <c r="E118" s="232" t="s">
        <v>58</v>
      </c>
      <c r="F118" s="232" t="s">
        <v>58</v>
      </c>
      <c r="G118" s="241">
        <f t="shared" si="26"/>
        <v>0</v>
      </c>
      <c r="H118" s="247">
        <f t="shared" ref="H118:S118" si="28">H120</f>
        <v>0</v>
      </c>
      <c r="I118" s="247">
        <f t="shared" si="28"/>
        <v>0</v>
      </c>
      <c r="J118" s="247">
        <f t="shared" si="28"/>
        <v>0</v>
      </c>
      <c r="K118" s="247">
        <f t="shared" si="28"/>
        <v>0</v>
      </c>
      <c r="L118" s="247">
        <f t="shared" si="28"/>
        <v>0</v>
      </c>
      <c r="M118" s="247">
        <f t="shared" si="28"/>
        <v>0</v>
      </c>
      <c r="N118" s="247">
        <f t="shared" si="28"/>
        <v>0</v>
      </c>
      <c r="O118" s="247">
        <f t="shared" si="28"/>
        <v>0</v>
      </c>
      <c r="P118" s="247">
        <f t="shared" si="28"/>
        <v>0</v>
      </c>
      <c r="Q118" s="247">
        <f t="shared" si="28"/>
        <v>0</v>
      </c>
      <c r="R118" s="247">
        <f t="shared" si="28"/>
        <v>0</v>
      </c>
      <c r="S118" s="247">
        <f t="shared" si="28"/>
        <v>0</v>
      </c>
    </row>
    <row r="119" spans="2:19" x14ac:dyDescent="0.2">
      <c r="B119" s="248" t="s">
        <v>74</v>
      </c>
      <c r="C119" s="68" t="s">
        <v>58</v>
      </c>
      <c r="D119" s="227" t="s">
        <v>58</v>
      </c>
      <c r="E119" s="227" t="s">
        <v>58</v>
      </c>
      <c r="F119" s="227" t="s">
        <v>58</v>
      </c>
      <c r="G119" s="245" t="s">
        <v>58</v>
      </c>
      <c r="H119" s="227" t="s">
        <v>58</v>
      </c>
      <c r="I119" s="227" t="s">
        <v>58</v>
      </c>
      <c r="J119" s="227" t="s">
        <v>58</v>
      </c>
      <c r="K119" s="68" t="s">
        <v>58</v>
      </c>
      <c r="L119" s="227" t="s">
        <v>58</v>
      </c>
      <c r="M119" s="227" t="s">
        <v>58</v>
      </c>
      <c r="N119" s="227" t="s">
        <v>58</v>
      </c>
      <c r="O119" s="68" t="s">
        <v>58</v>
      </c>
      <c r="P119" s="227" t="s">
        <v>58</v>
      </c>
      <c r="Q119" s="227" t="s">
        <v>58</v>
      </c>
      <c r="R119" s="227" t="s">
        <v>58</v>
      </c>
      <c r="S119" s="227" t="s">
        <v>58</v>
      </c>
    </row>
    <row r="120" spans="2:19" ht="12.75" customHeight="1" x14ac:dyDescent="0.2">
      <c r="B120" s="438" t="s">
        <v>85</v>
      </c>
      <c r="C120" s="320">
        <v>241</v>
      </c>
      <c r="D120" s="419" t="s">
        <v>58</v>
      </c>
      <c r="E120" s="249" t="s">
        <v>58</v>
      </c>
      <c r="F120" s="249" t="s">
        <v>58</v>
      </c>
      <c r="G120" s="241">
        <f t="shared" ref="G120:G126" si="29">H120+I120+J120+K120+L120+M120+N120+O120+P120+Q120+R120+S120</f>
        <v>0</v>
      </c>
      <c r="H120" s="241">
        <f t="shared" ref="H120:S120" si="30">H121+H122+H123+H124+H125</f>
        <v>0</v>
      </c>
      <c r="I120" s="241">
        <f t="shared" si="30"/>
        <v>0</v>
      </c>
      <c r="J120" s="241">
        <f t="shared" si="30"/>
        <v>0</v>
      </c>
      <c r="K120" s="241">
        <f t="shared" si="30"/>
        <v>0</v>
      </c>
      <c r="L120" s="241">
        <f t="shared" si="30"/>
        <v>0</v>
      </c>
      <c r="M120" s="241">
        <f t="shared" si="30"/>
        <v>0</v>
      </c>
      <c r="N120" s="241">
        <f t="shared" si="30"/>
        <v>0</v>
      </c>
      <c r="O120" s="241">
        <f t="shared" si="30"/>
        <v>0</v>
      </c>
      <c r="P120" s="241">
        <f t="shared" si="30"/>
        <v>0</v>
      </c>
      <c r="Q120" s="241">
        <f t="shared" si="30"/>
        <v>0</v>
      </c>
      <c r="R120" s="241">
        <f t="shared" si="30"/>
        <v>0</v>
      </c>
      <c r="S120" s="241">
        <f t="shared" si="30"/>
        <v>0</v>
      </c>
    </row>
    <row r="121" spans="2:19" x14ac:dyDescent="0.2">
      <c r="B121" s="438"/>
      <c r="C121" s="320"/>
      <c r="D121" s="419"/>
      <c r="E121" s="250" t="s">
        <v>60</v>
      </c>
      <c r="F121" s="250" t="s">
        <v>61</v>
      </c>
      <c r="G121" s="241">
        <f t="shared" si="29"/>
        <v>0</v>
      </c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</row>
    <row r="122" spans="2:19" x14ac:dyDescent="0.2">
      <c r="B122" s="438"/>
      <c r="C122" s="320"/>
      <c r="D122" s="419"/>
      <c r="E122" s="250" t="s">
        <v>62</v>
      </c>
      <c r="F122" s="250" t="s">
        <v>62</v>
      </c>
      <c r="G122" s="241">
        <f t="shared" si="29"/>
        <v>0</v>
      </c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</row>
    <row r="123" spans="2:19" x14ac:dyDescent="0.2">
      <c r="B123" s="438"/>
      <c r="C123" s="320"/>
      <c r="D123" s="419"/>
      <c r="E123" s="250" t="s">
        <v>63</v>
      </c>
      <c r="F123" s="250" t="s">
        <v>61</v>
      </c>
      <c r="G123" s="241">
        <f t="shared" si="29"/>
        <v>0</v>
      </c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</row>
    <row r="124" spans="2:19" x14ac:dyDescent="0.2">
      <c r="B124" s="438"/>
      <c r="C124" s="320"/>
      <c r="D124" s="419"/>
      <c r="E124" s="250" t="s">
        <v>64</v>
      </c>
      <c r="F124" s="250" t="s">
        <v>65</v>
      </c>
      <c r="G124" s="241">
        <f t="shared" si="29"/>
        <v>0</v>
      </c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</row>
    <row r="125" spans="2:19" x14ac:dyDescent="0.2">
      <c r="B125" s="438"/>
      <c r="C125" s="320"/>
      <c r="D125" s="419"/>
      <c r="E125" s="227" t="s">
        <v>64</v>
      </c>
      <c r="F125" s="227" t="s">
        <v>66</v>
      </c>
      <c r="G125" s="241">
        <f t="shared" si="29"/>
        <v>0</v>
      </c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</row>
    <row r="126" spans="2:19" x14ac:dyDescent="0.2">
      <c r="B126" s="246" t="s">
        <v>86</v>
      </c>
      <c r="C126" s="223" t="s">
        <v>273</v>
      </c>
      <c r="D126" s="224" t="s">
        <v>58</v>
      </c>
      <c r="E126" s="224" t="s">
        <v>58</v>
      </c>
      <c r="F126" s="224" t="s">
        <v>58</v>
      </c>
      <c r="G126" s="241">
        <f t="shared" si="29"/>
        <v>0</v>
      </c>
      <c r="H126" s="247">
        <f t="shared" ref="H126:S126" si="31">H128+H134</f>
        <v>0</v>
      </c>
      <c r="I126" s="247">
        <f t="shared" si="31"/>
        <v>0</v>
      </c>
      <c r="J126" s="247">
        <f t="shared" si="31"/>
        <v>0</v>
      </c>
      <c r="K126" s="247">
        <f t="shared" si="31"/>
        <v>0</v>
      </c>
      <c r="L126" s="247">
        <f t="shared" si="31"/>
        <v>0</v>
      </c>
      <c r="M126" s="247">
        <f t="shared" si="31"/>
        <v>0</v>
      </c>
      <c r="N126" s="247">
        <f t="shared" si="31"/>
        <v>0</v>
      </c>
      <c r="O126" s="247">
        <f t="shared" si="31"/>
        <v>0</v>
      </c>
      <c r="P126" s="247">
        <f t="shared" si="31"/>
        <v>0</v>
      </c>
      <c r="Q126" s="247">
        <f t="shared" si="31"/>
        <v>0</v>
      </c>
      <c r="R126" s="247">
        <f t="shared" si="31"/>
        <v>0</v>
      </c>
      <c r="S126" s="247">
        <f t="shared" si="31"/>
        <v>0</v>
      </c>
    </row>
    <row r="127" spans="2:19" x14ac:dyDescent="0.2">
      <c r="B127" s="248" t="s">
        <v>74</v>
      </c>
      <c r="C127" s="68" t="s">
        <v>58</v>
      </c>
      <c r="D127" s="227" t="s">
        <v>58</v>
      </c>
      <c r="E127" s="227" t="s">
        <v>58</v>
      </c>
      <c r="F127" s="227" t="s">
        <v>58</v>
      </c>
      <c r="G127" s="245" t="s">
        <v>58</v>
      </c>
      <c r="H127" s="227" t="s">
        <v>58</v>
      </c>
      <c r="I127" s="227" t="s">
        <v>58</v>
      </c>
      <c r="J127" s="227" t="s">
        <v>58</v>
      </c>
      <c r="K127" s="68" t="s">
        <v>58</v>
      </c>
      <c r="L127" s="227" t="s">
        <v>58</v>
      </c>
      <c r="M127" s="227" t="s">
        <v>58</v>
      </c>
      <c r="N127" s="227" t="s">
        <v>58</v>
      </c>
      <c r="O127" s="68" t="s">
        <v>58</v>
      </c>
      <c r="P127" s="227" t="s">
        <v>58</v>
      </c>
      <c r="Q127" s="227" t="s">
        <v>58</v>
      </c>
      <c r="R127" s="227" t="s">
        <v>58</v>
      </c>
      <c r="S127" s="227" t="s">
        <v>58</v>
      </c>
    </row>
    <row r="128" spans="2:19" ht="12.75" customHeight="1" x14ac:dyDescent="0.2">
      <c r="B128" s="438" t="s">
        <v>87</v>
      </c>
      <c r="C128" s="321" t="s">
        <v>274</v>
      </c>
      <c r="D128" s="417" t="s">
        <v>229</v>
      </c>
      <c r="E128" s="249" t="s">
        <v>58</v>
      </c>
      <c r="F128" s="249" t="s">
        <v>58</v>
      </c>
      <c r="G128" s="241">
        <f t="shared" ref="G128:G140" si="32">H128+I128+J128+K128+L128+M128+N128+O128+P128+Q128+R128+S128</f>
        <v>0</v>
      </c>
      <c r="H128" s="241">
        <f t="shared" ref="H128:S128" si="33">H129+H130+H131+H132+H133</f>
        <v>0</v>
      </c>
      <c r="I128" s="241">
        <f t="shared" si="33"/>
        <v>0</v>
      </c>
      <c r="J128" s="241">
        <f t="shared" si="33"/>
        <v>0</v>
      </c>
      <c r="K128" s="241">
        <f t="shared" si="33"/>
        <v>0</v>
      </c>
      <c r="L128" s="241">
        <f t="shared" si="33"/>
        <v>0</v>
      </c>
      <c r="M128" s="241">
        <f t="shared" si="33"/>
        <v>0</v>
      </c>
      <c r="N128" s="241">
        <f t="shared" si="33"/>
        <v>0</v>
      </c>
      <c r="O128" s="241">
        <f t="shared" si="33"/>
        <v>0</v>
      </c>
      <c r="P128" s="241">
        <f t="shared" si="33"/>
        <v>0</v>
      </c>
      <c r="Q128" s="241">
        <f t="shared" si="33"/>
        <v>0</v>
      </c>
      <c r="R128" s="241">
        <f t="shared" si="33"/>
        <v>0</v>
      </c>
      <c r="S128" s="241">
        <f t="shared" si="33"/>
        <v>0</v>
      </c>
    </row>
    <row r="129" spans="2:19" x14ac:dyDescent="0.2">
      <c r="B129" s="438"/>
      <c r="C129" s="321"/>
      <c r="D129" s="417"/>
      <c r="E129" s="250" t="s">
        <v>60</v>
      </c>
      <c r="F129" s="250" t="s">
        <v>61</v>
      </c>
      <c r="G129" s="241">
        <f t="shared" si="32"/>
        <v>0</v>
      </c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</row>
    <row r="130" spans="2:19" x14ac:dyDescent="0.2">
      <c r="B130" s="438"/>
      <c r="C130" s="321"/>
      <c r="D130" s="417"/>
      <c r="E130" s="250" t="s">
        <v>62</v>
      </c>
      <c r="F130" s="250" t="s">
        <v>62</v>
      </c>
      <c r="G130" s="241">
        <f t="shared" si="32"/>
        <v>0</v>
      </c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</row>
    <row r="131" spans="2:19" x14ac:dyDescent="0.2">
      <c r="B131" s="438"/>
      <c r="C131" s="321"/>
      <c r="D131" s="417"/>
      <c r="E131" s="250" t="s">
        <v>63</v>
      </c>
      <c r="F131" s="250" t="s">
        <v>61</v>
      </c>
      <c r="G131" s="241">
        <f t="shared" si="32"/>
        <v>0</v>
      </c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</row>
    <row r="132" spans="2:19" x14ac:dyDescent="0.2">
      <c r="B132" s="438"/>
      <c r="C132" s="321"/>
      <c r="D132" s="417"/>
      <c r="E132" s="250" t="s">
        <v>64</v>
      </c>
      <c r="F132" s="250" t="s">
        <v>65</v>
      </c>
      <c r="G132" s="241">
        <f t="shared" si="32"/>
        <v>0</v>
      </c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</row>
    <row r="133" spans="2:19" x14ac:dyDescent="0.2">
      <c r="B133" s="438"/>
      <c r="C133" s="321"/>
      <c r="D133" s="417"/>
      <c r="E133" s="227" t="s">
        <v>64</v>
      </c>
      <c r="F133" s="227" t="s">
        <v>66</v>
      </c>
      <c r="G133" s="241">
        <f t="shared" si="32"/>
        <v>0</v>
      </c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</row>
    <row r="134" spans="2:19" ht="12.75" customHeight="1" x14ac:dyDescent="0.2">
      <c r="B134" s="438" t="s">
        <v>88</v>
      </c>
      <c r="C134" s="321" t="s">
        <v>228</v>
      </c>
      <c r="D134" s="417" t="s">
        <v>58</v>
      </c>
      <c r="E134" s="249" t="s">
        <v>58</v>
      </c>
      <c r="F134" s="249" t="s">
        <v>58</v>
      </c>
      <c r="G134" s="241">
        <f t="shared" si="32"/>
        <v>0</v>
      </c>
      <c r="H134" s="241">
        <f t="shared" ref="H134:S134" si="34">H135+H136+H137+H138+H139</f>
        <v>0</v>
      </c>
      <c r="I134" s="241">
        <f t="shared" si="34"/>
        <v>0</v>
      </c>
      <c r="J134" s="241">
        <f t="shared" si="34"/>
        <v>0</v>
      </c>
      <c r="K134" s="241">
        <f t="shared" si="34"/>
        <v>0</v>
      </c>
      <c r="L134" s="241">
        <f t="shared" si="34"/>
        <v>0</v>
      </c>
      <c r="M134" s="241">
        <f t="shared" si="34"/>
        <v>0</v>
      </c>
      <c r="N134" s="241">
        <f t="shared" si="34"/>
        <v>0</v>
      </c>
      <c r="O134" s="241">
        <f t="shared" si="34"/>
        <v>0</v>
      </c>
      <c r="P134" s="241">
        <f t="shared" si="34"/>
        <v>0</v>
      </c>
      <c r="Q134" s="241">
        <f t="shared" si="34"/>
        <v>0</v>
      </c>
      <c r="R134" s="241">
        <f t="shared" si="34"/>
        <v>0</v>
      </c>
      <c r="S134" s="241">
        <f t="shared" si="34"/>
        <v>0</v>
      </c>
    </row>
    <row r="135" spans="2:19" x14ac:dyDescent="0.2">
      <c r="B135" s="438"/>
      <c r="C135" s="321"/>
      <c r="D135" s="417"/>
      <c r="E135" s="250" t="s">
        <v>60</v>
      </c>
      <c r="F135" s="250" t="s">
        <v>61</v>
      </c>
      <c r="G135" s="241">
        <f t="shared" si="32"/>
        <v>0</v>
      </c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</row>
    <row r="136" spans="2:19" x14ac:dyDescent="0.2">
      <c r="B136" s="438"/>
      <c r="C136" s="321"/>
      <c r="D136" s="417"/>
      <c r="E136" s="250" t="s">
        <v>62</v>
      </c>
      <c r="F136" s="250" t="s">
        <v>62</v>
      </c>
      <c r="G136" s="241">
        <f t="shared" si="32"/>
        <v>0</v>
      </c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</row>
    <row r="137" spans="2:19" x14ac:dyDescent="0.2">
      <c r="B137" s="438"/>
      <c r="C137" s="321"/>
      <c r="D137" s="417"/>
      <c r="E137" s="250" t="s">
        <v>63</v>
      </c>
      <c r="F137" s="250" t="s">
        <v>61</v>
      </c>
      <c r="G137" s="241">
        <f t="shared" si="32"/>
        <v>0</v>
      </c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</row>
    <row r="138" spans="2:19" x14ac:dyDescent="0.2">
      <c r="B138" s="438"/>
      <c r="C138" s="321"/>
      <c r="D138" s="417"/>
      <c r="E138" s="250" t="s">
        <v>64</v>
      </c>
      <c r="F138" s="250" t="s">
        <v>65</v>
      </c>
      <c r="G138" s="241">
        <f t="shared" si="32"/>
        <v>0</v>
      </c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</row>
    <row r="139" spans="2:19" x14ac:dyDescent="0.2">
      <c r="B139" s="438"/>
      <c r="C139" s="321"/>
      <c r="D139" s="417"/>
      <c r="E139" s="227" t="s">
        <v>64</v>
      </c>
      <c r="F139" s="227" t="s">
        <v>66</v>
      </c>
      <c r="G139" s="241">
        <f t="shared" si="32"/>
        <v>0</v>
      </c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</row>
    <row r="140" spans="2:19" x14ac:dyDescent="0.2">
      <c r="B140" s="246" t="s">
        <v>89</v>
      </c>
      <c r="C140" s="223" t="s">
        <v>230</v>
      </c>
      <c r="D140" s="224" t="s">
        <v>58</v>
      </c>
      <c r="E140" s="224" t="s">
        <v>58</v>
      </c>
      <c r="F140" s="224" t="s">
        <v>58</v>
      </c>
      <c r="G140" s="241">
        <f t="shared" si="32"/>
        <v>0</v>
      </c>
      <c r="H140" s="247">
        <f t="shared" ref="H140:S140" si="35">H142+H148+H160+H166+H172+H178+H184</f>
        <v>0</v>
      </c>
      <c r="I140" s="247">
        <f t="shared" si="35"/>
        <v>0</v>
      </c>
      <c r="J140" s="247">
        <f t="shared" si="35"/>
        <v>0</v>
      </c>
      <c r="K140" s="247">
        <f t="shared" si="35"/>
        <v>0</v>
      </c>
      <c r="L140" s="247">
        <f t="shared" si="35"/>
        <v>0</v>
      </c>
      <c r="M140" s="247">
        <f t="shared" si="35"/>
        <v>0</v>
      </c>
      <c r="N140" s="247">
        <f t="shared" si="35"/>
        <v>0</v>
      </c>
      <c r="O140" s="247">
        <f t="shared" si="35"/>
        <v>0</v>
      </c>
      <c r="P140" s="247">
        <f t="shared" si="35"/>
        <v>0</v>
      </c>
      <c r="Q140" s="247">
        <f t="shared" si="35"/>
        <v>0</v>
      </c>
      <c r="R140" s="247">
        <f t="shared" si="35"/>
        <v>0</v>
      </c>
      <c r="S140" s="247">
        <f t="shared" si="35"/>
        <v>0</v>
      </c>
    </row>
    <row r="141" spans="2:19" x14ac:dyDescent="0.2">
      <c r="B141" s="248" t="s">
        <v>19</v>
      </c>
      <c r="C141" s="68" t="s">
        <v>58</v>
      </c>
      <c r="D141" s="227" t="s">
        <v>58</v>
      </c>
      <c r="E141" s="227" t="s">
        <v>58</v>
      </c>
      <c r="F141" s="227" t="s">
        <v>58</v>
      </c>
      <c r="G141" s="241" t="s">
        <v>58</v>
      </c>
      <c r="H141" s="227" t="s">
        <v>58</v>
      </c>
      <c r="I141" s="227" t="s">
        <v>58</v>
      </c>
      <c r="J141" s="227" t="s">
        <v>58</v>
      </c>
      <c r="K141" s="68" t="s">
        <v>58</v>
      </c>
      <c r="L141" s="227" t="s">
        <v>58</v>
      </c>
      <c r="M141" s="227" t="s">
        <v>58</v>
      </c>
      <c r="N141" s="227" t="s">
        <v>58</v>
      </c>
      <c r="O141" s="68" t="s">
        <v>58</v>
      </c>
      <c r="P141" s="227" t="s">
        <v>58</v>
      </c>
      <c r="Q141" s="227" t="s">
        <v>58</v>
      </c>
      <c r="R141" s="227" t="s">
        <v>58</v>
      </c>
      <c r="S141" s="227" t="s">
        <v>58</v>
      </c>
    </row>
    <row r="142" spans="2:19" ht="12.75" customHeight="1" x14ac:dyDescent="0.2">
      <c r="B142" s="418" t="s">
        <v>89</v>
      </c>
      <c r="C142" s="321" t="s">
        <v>275</v>
      </c>
      <c r="D142" s="417" t="s">
        <v>69</v>
      </c>
      <c r="E142" s="249" t="s">
        <v>58</v>
      </c>
      <c r="F142" s="249" t="s">
        <v>58</v>
      </c>
      <c r="G142" s="241">
        <f t="shared" ref="G142:G173" si="36">H142+I142+J142+K142+L142+M142+N142+O142+P142+Q142+R142+S142</f>
        <v>0</v>
      </c>
      <c r="H142" s="241">
        <f t="shared" ref="H142:S142" si="37">H143+H144+H145+H146+H147</f>
        <v>0</v>
      </c>
      <c r="I142" s="241">
        <f t="shared" si="37"/>
        <v>0</v>
      </c>
      <c r="J142" s="241">
        <f t="shared" si="37"/>
        <v>0</v>
      </c>
      <c r="K142" s="241">
        <f t="shared" si="37"/>
        <v>0</v>
      </c>
      <c r="L142" s="241">
        <f t="shared" si="37"/>
        <v>0</v>
      </c>
      <c r="M142" s="241">
        <f t="shared" si="37"/>
        <v>0</v>
      </c>
      <c r="N142" s="241">
        <f t="shared" si="37"/>
        <v>0</v>
      </c>
      <c r="O142" s="241">
        <f t="shared" si="37"/>
        <v>0</v>
      </c>
      <c r="P142" s="241">
        <f t="shared" si="37"/>
        <v>0</v>
      </c>
      <c r="Q142" s="241">
        <f t="shared" si="37"/>
        <v>0</v>
      </c>
      <c r="R142" s="241">
        <f t="shared" si="37"/>
        <v>0</v>
      </c>
      <c r="S142" s="241">
        <f t="shared" si="37"/>
        <v>0</v>
      </c>
    </row>
    <row r="143" spans="2:19" x14ac:dyDescent="0.2">
      <c r="B143" s="418"/>
      <c r="C143" s="321"/>
      <c r="D143" s="417"/>
      <c r="E143" s="250" t="s">
        <v>60</v>
      </c>
      <c r="F143" s="250" t="s">
        <v>61</v>
      </c>
      <c r="G143" s="241">
        <f t="shared" si="36"/>
        <v>0</v>
      </c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</row>
    <row r="144" spans="2:19" x14ac:dyDescent="0.2">
      <c r="B144" s="418"/>
      <c r="C144" s="321"/>
      <c r="D144" s="417"/>
      <c r="E144" s="250" t="s">
        <v>62</v>
      </c>
      <c r="F144" s="250" t="s">
        <v>62</v>
      </c>
      <c r="G144" s="241">
        <f t="shared" si="36"/>
        <v>0</v>
      </c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</row>
    <row r="145" spans="2:19" x14ac:dyDescent="0.2">
      <c r="B145" s="418"/>
      <c r="C145" s="321"/>
      <c r="D145" s="417"/>
      <c r="E145" s="250" t="s">
        <v>63</v>
      </c>
      <c r="F145" s="250" t="s">
        <v>61</v>
      </c>
      <c r="G145" s="241">
        <f t="shared" si="36"/>
        <v>0</v>
      </c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</row>
    <row r="146" spans="2:19" x14ac:dyDescent="0.2">
      <c r="B146" s="418"/>
      <c r="C146" s="321"/>
      <c r="D146" s="417"/>
      <c r="E146" s="250" t="s">
        <v>64</v>
      </c>
      <c r="F146" s="250" t="s">
        <v>65</v>
      </c>
      <c r="G146" s="241">
        <f t="shared" si="36"/>
        <v>0</v>
      </c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</row>
    <row r="147" spans="2:19" x14ac:dyDescent="0.2">
      <c r="B147" s="418"/>
      <c r="C147" s="321"/>
      <c r="D147" s="417"/>
      <c r="E147" s="227" t="s">
        <v>64</v>
      </c>
      <c r="F147" s="227" t="s">
        <v>66</v>
      </c>
      <c r="G147" s="241">
        <f t="shared" si="36"/>
        <v>0</v>
      </c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</row>
    <row r="148" spans="2:19" ht="12.75" customHeight="1" x14ac:dyDescent="0.2">
      <c r="B148" s="418" t="s">
        <v>89</v>
      </c>
      <c r="C148" s="321"/>
      <c r="D148" s="417" t="s">
        <v>211</v>
      </c>
      <c r="E148" s="249" t="s">
        <v>58</v>
      </c>
      <c r="F148" s="249" t="s">
        <v>58</v>
      </c>
      <c r="G148" s="241">
        <f t="shared" si="36"/>
        <v>0</v>
      </c>
      <c r="H148" s="241">
        <f t="shared" ref="H148:S148" si="38">H149+H150+H151+H152+H153</f>
        <v>0</v>
      </c>
      <c r="I148" s="241">
        <f t="shared" si="38"/>
        <v>0</v>
      </c>
      <c r="J148" s="241">
        <f t="shared" si="38"/>
        <v>0</v>
      </c>
      <c r="K148" s="241">
        <f t="shared" si="38"/>
        <v>0</v>
      </c>
      <c r="L148" s="241">
        <f t="shared" si="38"/>
        <v>0</v>
      </c>
      <c r="M148" s="241">
        <f t="shared" si="38"/>
        <v>0</v>
      </c>
      <c r="N148" s="241">
        <f t="shared" si="38"/>
        <v>0</v>
      </c>
      <c r="O148" s="241">
        <f t="shared" si="38"/>
        <v>0</v>
      </c>
      <c r="P148" s="241">
        <f t="shared" si="38"/>
        <v>0</v>
      </c>
      <c r="Q148" s="241">
        <f t="shared" si="38"/>
        <v>0</v>
      </c>
      <c r="R148" s="241">
        <f t="shared" si="38"/>
        <v>0</v>
      </c>
      <c r="S148" s="241">
        <f t="shared" si="38"/>
        <v>0</v>
      </c>
    </row>
    <row r="149" spans="2:19" x14ac:dyDescent="0.2">
      <c r="B149" s="418"/>
      <c r="C149" s="321"/>
      <c r="D149" s="417"/>
      <c r="E149" s="250" t="s">
        <v>60</v>
      </c>
      <c r="F149" s="250" t="s">
        <v>61</v>
      </c>
      <c r="G149" s="241">
        <f t="shared" si="36"/>
        <v>0</v>
      </c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</row>
    <row r="150" spans="2:19" x14ac:dyDescent="0.2">
      <c r="B150" s="418"/>
      <c r="C150" s="321"/>
      <c r="D150" s="417"/>
      <c r="E150" s="250" t="s">
        <v>62</v>
      </c>
      <c r="F150" s="250" t="s">
        <v>62</v>
      </c>
      <c r="G150" s="241">
        <f t="shared" si="36"/>
        <v>0</v>
      </c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</row>
    <row r="151" spans="2:19" x14ac:dyDescent="0.2">
      <c r="B151" s="418"/>
      <c r="C151" s="321"/>
      <c r="D151" s="417"/>
      <c r="E151" s="250" t="s">
        <v>63</v>
      </c>
      <c r="F151" s="250" t="s">
        <v>61</v>
      </c>
      <c r="G151" s="241">
        <f t="shared" si="36"/>
        <v>0</v>
      </c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</row>
    <row r="152" spans="2:19" x14ac:dyDescent="0.2">
      <c r="B152" s="418"/>
      <c r="C152" s="321"/>
      <c r="D152" s="417"/>
      <c r="E152" s="250" t="s">
        <v>64</v>
      </c>
      <c r="F152" s="250" t="s">
        <v>65</v>
      </c>
      <c r="G152" s="241">
        <f t="shared" si="36"/>
        <v>0</v>
      </c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</row>
    <row r="153" spans="2:19" x14ac:dyDescent="0.2">
      <c r="B153" s="418"/>
      <c r="C153" s="321"/>
      <c r="D153" s="417"/>
      <c r="E153" s="227" t="s">
        <v>64</v>
      </c>
      <c r="F153" s="227" t="s">
        <v>66</v>
      </c>
      <c r="G153" s="241">
        <f t="shared" si="36"/>
        <v>0</v>
      </c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</row>
    <row r="154" spans="2:19" ht="12.75" customHeight="1" x14ac:dyDescent="0.2">
      <c r="B154" s="418"/>
      <c r="C154" s="321"/>
      <c r="D154" s="417" t="s">
        <v>231</v>
      </c>
      <c r="E154" s="249" t="s">
        <v>58</v>
      </c>
      <c r="F154" s="249" t="s">
        <v>58</v>
      </c>
      <c r="G154" s="241">
        <f t="shared" si="36"/>
        <v>0</v>
      </c>
      <c r="H154" s="241">
        <f t="shared" ref="H154:S154" si="39">H155+H156+H157+H158+H159</f>
        <v>0</v>
      </c>
      <c r="I154" s="241">
        <f t="shared" si="39"/>
        <v>0</v>
      </c>
      <c r="J154" s="241">
        <f t="shared" si="39"/>
        <v>0</v>
      </c>
      <c r="K154" s="241">
        <f t="shared" si="39"/>
        <v>0</v>
      </c>
      <c r="L154" s="241">
        <f t="shared" si="39"/>
        <v>0</v>
      </c>
      <c r="M154" s="241">
        <f t="shared" si="39"/>
        <v>0</v>
      </c>
      <c r="N154" s="241">
        <f t="shared" si="39"/>
        <v>0</v>
      </c>
      <c r="O154" s="241">
        <f t="shared" si="39"/>
        <v>0</v>
      </c>
      <c r="P154" s="241">
        <f t="shared" si="39"/>
        <v>0</v>
      </c>
      <c r="Q154" s="241">
        <f t="shared" si="39"/>
        <v>0</v>
      </c>
      <c r="R154" s="241">
        <f t="shared" si="39"/>
        <v>0</v>
      </c>
      <c r="S154" s="241">
        <f t="shared" si="39"/>
        <v>0</v>
      </c>
    </row>
    <row r="155" spans="2:19" x14ac:dyDescent="0.2">
      <c r="B155" s="418"/>
      <c r="C155" s="321"/>
      <c r="D155" s="417"/>
      <c r="E155" s="250" t="s">
        <v>60</v>
      </c>
      <c r="F155" s="250" t="s">
        <v>61</v>
      </c>
      <c r="G155" s="241">
        <f t="shared" si="36"/>
        <v>0</v>
      </c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</row>
    <row r="156" spans="2:19" x14ac:dyDescent="0.2">
      <c r="B156" s="418"/>
      <c r="C156" s="321"/>
      <c r="D156" s="417"/>
      <c r="E156" s="250" t="s">
        <v>62</v>
      </c>
      <c r="F156" s="250" t="s">
        <v>62</v>
      </c>
      <c r="G156" s="241">
        <f t="shared" si="36"/>
        <v>0</v>
      </c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</row>
    <row r="157" spans="2:19" x14ac:dyDescent="0.2">
      <c r="B157" s="418"/>
      <c r="C157" s="321"/>
      <c r="D157" s="417"/>
      <c r="E157" s="250" t="s">
        <v>63</v>
      </c>
      <c r="F157" s="250" t="s">
        <v>61</v>
      </c>
      <c r="G157" s="241">
        <f t="shared" si="36"/>
        <v>0</v>
      </c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</row>
    <row r="158" spans="2:19" x14ac:dyDescent="0.2">
      <c r="B158" s="418"/>
      <c r="C158" s="321"/>
      <c r="D158" s="417"/>
      <c r="E158" s="250" t="s">
        <v>64</v>
      </c>
      <c r="F158" s="250" t="s">
        <v>65</v>
      </c>
      <c r="G158" s="241">
        <f t="shared" si="36"/>
        <v>0</v>
      </c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</row>
    <row r="159" spans="2:19" x14ac:dyDescent="0.2">
      <c r="B159" s="418"/>
      <c r="C159" s="321"/>
      <c r="D159" s="417"/>
      <c r="E159" s="227" t="s">
        <v>64</v>
      </c>
      <c r="F159" s="227" t="s">
        <v>66</v>
      </c>
      <c r="G159" s="241">
        <f t="shared" si="36"/>
        <v>0</v>
      </c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</row>
    <row r="160" spans="2:19" ht="12.75" customHeight="1" x14ac:dyDescent="0.2">
      <c r="B160" s="418" t="s">
        <v>89</v>
      </c>
      <c r="C160" s="321"/>
      <c r="D160" s="417" t="s">
        <v>214</v>
      </c>
      <c r="E160" s="249" t="s">
        <v>58</v>
      </c>
      <c r="F160" s="249" t="s">
        <v>58</v>
      </c>
      <c r="G160" s="241">
        <f t="shared" si="36"/>
        <v>0</v>
      </c>
      <c r="H160" s="241">
        <f t="shared" ref="H160:S160" si="40">H161+H162+H163+H164+H165</f>
        <v>0</v>
      </c>
      <c r="I160" s="241">
        <f t="shared" si="40"/>
        <v>0</v>
      </c>
      <c r="J160" s="241">
        <f t="shared" si="40"/>
        <v>0</v>
      </c>
      <c r="K160" s="241">
        <f t="shared" si="40"/>
        <v>0</v>
      </c>
      <c r="L160" s="241">
        <f t="shared" si="40"/>
        <v>0</v>
      </c>
      <c r="M160" s="241">
        <f t="shared" si="40"/>
        <v>0</v>
      </c>
      <c r="N160" s="241">
        <f t="shared" si="40"/>
        <v>0</v>
      </c>
      <c r="O160" s="241">
        <f t="shared" si="40"/>
        <v>0</v>
      </c>
      <c r="P160" s="241">
        <f t="shared" si="40"/>
        <v>0</v>
      </c>
      <c r="Q160" s="241">
        <f t="shared" si="40"/>
        <v>0</v>
      </c>
      <c r="R160" s="241">
        <f t="shared" si="40"/>
        <v>0</v>
      </c>
      <c r="S160" s="241">
        <f t="shared" si="40"/>
        <v>0</v>
      </c>
    </row>
    <row r="161" spans="2:19" x14ac:dyDescent="0.2">
      <c r="B161" s="418"/>
      <c r="C161" s="321"/>
      <c r="D161" s="417"/>
      <c r="E161" s="250" t="s">
        <v>60</v>
      </c>
      <c r="F161" s="250" t="s">
        <v>61</v>
      </c>
      <c r="G161" s="241">
        <f t="shared" si="36"/>
        <v>0</v>
      </c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</row>
    <row r="162" spans="2:19" x14ac:dyDescent="0.2">
      <c r="B162" s="418"/>
      <c r="C162" s="321"/>
      <c r="D162" s="417"/>
      <c r="E162" s="250" t="s">
        <v>62</v>
      </c>
      <c r="F162" s="250" t="s">
        <v>62</v>
      </c>
      <c r="G162" s="241">
        <f t="shared" si="36"/>
        <v>0</v>
      </c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</row>
    <row r="163" spans="2:19" x14ac:dyDescent="0.2">
      <c r="B163" s="418"/>
      <c r="C163" s="321"/>
      <c r="D163" s="417"/>
      <c r="E163" s="250" t="s">
        <v>63</v>
      </c>
      <c r="F163" s="250" t="s">
        <v>61</v>
      </c>
      <c r="G163" s="241">
        <f t="shared" si="36"/>
        <v>0</v>
      </c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</row>
    <row r="164" spans="2:19" x14ac:dyDescent="0.2">
      <c r="B164" s="418"/>
      <c r="C164" s="321"/>
      <c r="D164" s="417"/>
      <c r="E164" s="250" t="s">
        <v>64</v>
      </c>
      <c r="F164" s="250" t="s">
        <v>65</v>
      </c>
      <c r="G164" s="241">
        <f t="shared" si="36"/>
        <v>0</v>
      </c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</row>
    <row r="165" spans="2:19" x14ac:dyDescent="0.2">
      <c r="B165" s="418"/>
      <c r="C165" s="321"/>
      <c r="D165" s="417"/>
      <c r="E165" s="227" t="s">
        <v>64</v>
      </c>
      <c r="F165" s="227" t="s">
        <v>66</v>
      </c>
      <c r="G165" s="241">
        <f t="shared" si="36"/>
        <v>0</v>
      </c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</row>
    <row r="166" spans="2:19" ht="12.75" customHeight="1" x14ac:dyDescent="0.2">
      <c r="B166" s="418" t="s">
        <v>89</v>
      </c>
      <c r="C166" s="321"/>
      <c r="D166" s="417" t="s">
        <v>232</v>
      </c>
      <c r="E166" s="249" t="s">
        <v>58</v>
      </c>
      <c r="F166" s="249" t="s">
        <v>58</v>
      </c>
      <c r="G166" s="241">
        <f t="shared" si="36"/>
        <v>0</v>
      </c>
      <c r="H166" s="241">
        <f t="shared" ref="H166:S166" si="41">H167+H168+H169+H170+H171</f>
        <v>0</v>
      </c>
      <c r="I166" s="241">
        <f t="shared" si="41"/>
        <v>0</v>
      </c>
      <c r="J166" s="241">
        <f t="shared" si="41"/>
        <v>0</v>
      </c>
      <c r="K166" s="241">
        <f t="shared" si="41"/>
        <v>0</v>
      </c>
      <c r="L166" s="241">
        <f t="shared" si="41"/>
        <v>0</v>
      </c>
      <c r="M166" s="241">
        <f t="shared" si="41"/>
        <v>0</v>
      </c>
      <c r="N166" s="241">
        <f t="shared" si="41"/>
        <v>0</v>
      </c>
      <c r="O166" s="241">
        <f t="shared" si="41"/>
        <v>0</v>
      </c>
      <c r="P166" s="241">
        <f t="shared" si="41"/>
        <v>0</v>
      </c>
      <c r="Q166" s="241">
        <f t="shared" si="41"/>
        <v>0</v>
      </c>
      <c r="R166" s="241">
        <f t="shared" si="41"/>
        <v>0</v>
      </c>
      <c r="S166" s="241">
        <f t="shared" si="41"/>
        <v>0</v>
      </c>
    </row>
    <row r="167" spans="2:19" x14ac:dyDescent="0.2">
      <c r="B167" s="418"/>
      <c r="C167" s="321"/>
      <c r="D167" s="417"/>
      <c r="E167" s="250" t="s">
        <v>60</v>
      </c>
      <c r="F167" s="250" t="s">
        <v>61</v>
      </c>
      <c r="G167" s="241">
        <f t="shared" si="36"/>
        <v>0</v>
      </c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</row>
    <row r="168" spans="2:19" x14ac:dyDescent="0.2">
      <c r="B168" s="418"/>
      <c r="C168" s="321"/>
      <c r="D168" s="417"/>
      <c r="E168" s="250" t="s">
        <v>62</v>
      </c>
      <c r="F168" s="250" t="s">
        <v>62</v>
      </c>
      <c r="G168" s="241">
        <f t="shared" si="36"/>
        <v>0</v>
      </c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</row>
    <row r="169" spans="2:19" x14ac:dyDescent="0.2">
      <c r="B169" s="418"/>
      <c r="C169" s="321"/>
      <c r="D169" s="417"/>
      <c r="E169" s="250" t="s">
        <v>63</v>
      </c>
      <c r="F169" s="250" t="s">
        <v>61</v>
      </c>
      <c r="G169" s="241">
        <f t="shared" si="36"/>
        <v>0</v>
      </c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</row>
    <row r="170" spans="2:19" x14ac:dyDescent="0.2">
      <c r="B170" s="418"/>
      <c r="C170" s="321"/>
      <c r="D170" s="417"/>
      <c r="E170" s="250" t="s">
        <v>64</v>
      </c>
      <c r="F170" s="250" t="s">
        <v>65</v>
      </c>
      <c r="G170" s="241">
        <f t="shared" si="36"/>
        <v>0</v>
      </c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</row>
    <row r="171" spans="2:19" x14ac:dyDescent="0.2">
      <c r="B171" s="418"/>
      <c r="C171" s="321"/>
      <c r="D171" s="417"/>
      <c r="E171" s="227" t="s">
        <v>64</v>
      </c>
      <c r="F171" s="227" t="s">
        <v>66</v>
      </c>
      <c r="G171" s="241">
        <f t="shared" si="36"/>
        <v>0</v>
      </c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</row>
    <row r="172" spans="2:19" ht="12.75" customHeight="1" x14ac:dyDescent="0.2">
      <c r="B172" s="418" t="s">
        <v>89</v>
      </c>
      <c r="C172" s="321"/>
      <c r="D172" s="417" t="s">
        <v>233</v>
      </c>
      <c r="E172" s="249" t="s">
        <v>58</v>
      </c>
      <c r="F172" s="249" t="s">
        <v>58</v>
      </c>
      <c r="G172" s="241">
        <f t="shared" si="36"/>
        <v>0</v>
      </c>
      <c r="H172" s="241">
        <f t="shared" ref="H172:S172" si="42">H173+H174+H175+H176+H177</f>
        <v>0</v>
      </c>
      <c r="I172" s="241">
        <f t="shared" si="42"/>
        <v>0</v>
      </c>
      <c r="J172" s="241">
        <f t="shared" si="42"/>
        <v>0</v>
      </c>
      <c r="K172" s="241">
        <f t="shared" si="42"/>
        <v>0</v>
      </c>
      <c r="L172" s="241">
        <f t="shared" si="42"/>
        <v>0</v>
      </c>
      <c r="M172" s="241">
        <f t="shared" si="42"/>
        <v>0</v>
      </c>
      <c r="N172" s="241">
        <f t="shared" si="42"/>
        <v>0</v>
      </c>
      <c r="O172" s="241">
        <f t="shared" si="42"/>
        <v>0</v>
      </c>
      <c r="P172" s="241">
        <f t="shared" si="42"/>
        <v>0</v>
      </c>
      <c r="Q172" s="241">
        <f t="shared" si="42"/>
        <v>0</v>
      </c>
      <c r="R172" s="241">
        <f t="shared" si="42"/>
        <v>0</v>
      </c>
      <c r="S172" s="241">
        <f t="shared" si="42"/>
        <v>0</v>
      </c>
    </row>
    <row r="173" spans="2:19" x14ac:dyDescent="0.2">
      <c r="B173" s="418"/>
      <c r="C173" s="321"/>
      <c r="D173" s="417"/>
      <c r="E173" s="250" t="s">
        <v>60</v>
      </c>
      <c r="F173" s="250" t="s">
        <v>61</v>
      </c>
      <c r="G173" s="241">
        <f t="shared" si="36"/>
        <v>0</v>
      </c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</row>
    <row r="174" spans="2:19" x14ac:dyDescent="0.2">
      <c r="B174" s="418"/>
      <c r="C174" s="321"/>
      <c r="D174" s="417"/>
      <c r="E174" s="250" t="s">
        <v>62</v>
      </c>
      <c r="F174" s="250" t="s">
        <v>62</v>
      </c>
      <c r="G174" s="241">
        <f t="shared" ref="G174:G190" si="43">H174+I174+J174+K174+L174+M174+N174+O174+P174+Q174+R174+S174</f>
        <v>0</v>
      </c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</row>
    <row r="175" spans="2:19" x14ac:dyDescent="0.2">
      <c r="B175" s="418"/>
      <c r="C175" s="321"/>
      <c r="D175" s="417"/>
      <c r="E175" s="250" t="s">
        <v>63</v>
      </c>
      <c r="F175" s="250" t="s">
        <v>61</v>
      </c>
      <c r="G175" s="241">
        <f t="shared" si="43"/>
        <v>0</v>
      </c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</row>
    <row r="176" spans="2:19" x14ac:dyDescent="0.2">
      <c r="B176" s="418"/>
      <c r="C176" s="321"/>
      <c r="D176" s="417"/>
      <c r="E176" s="250" t="s">
        <v>64</v>
      </c>
      <c r="F176" s="250" t="s">
        <v>65</v>
      </c>
      <c r="G176" s="241">
        <f t="shared" si="43"/>
        <v>0</v>
      </c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</row>
    <row r="177" spans="2:19" x14ac:dyDescent="0.2">
      <c r="B177" s="418"/>
      <c r="C177" s="321"/>
      <c r="D177" s="417"/>
      <c r="E177" s="227" t="s">
        <v>64</v>
      </c>
      <c r="F177" s="227" t="s">
        <v>66</v>
      </c>
      <c r="G177" s="241">
        <f t="shared" si="43"/>
        <v>0</v>
      </c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</row>
    <row r="178" spans="2:19" ht="12.75" customHeight="1" x14ac:dyDescent="0.2">
      <c r="B178" s="418" t="s">
        <v>89</v>
      </c>
      <c r="C178" s="321"/>
      <c r="D178" s="417" t="s">
        <v>234</v>
      </c>
      <c r="E178" s="249" t="s">
        <v>58</v>
      </c>
      <c r="F178" s="249" t="s">
        <v>58</v>
      </c>
      <c r="G178" s="241">
        <f t="shared" si="43"/>
        <v>0</v>
      </c>
      <c r="H178" s="241">
        <f t="shared" ref="H178:S178" si="44">H179+H180+H181+H182+H183</f>
        <v>0</v>
      </c>
      <c r="I178" s="241">
        <f t="shared" si="44"/>
        <v>0</v>
      </c>
      <c r="J178" s="241">
        <f t="shared" si="44"/>
        <v>0</v>
      </c>
      <c r="K178" s="241">
        <f t="shared" si="44"/>
        <v>0</v>
      </c>
      <c r="L178" s="241">
        <f t="shared" si="44"/>
        <v>0</v>
      </c>
      <c r="M178" s="241">
        <f t="shared" si="44"/>
        <v>0</v>
      </c>
      <c r="N178" s="241">
        <f t="shared" si="44"/>
        <v>0</v>
      </c>
      <c r="O178" s="241">
        <f t="shared" si="44"/>
        <v>0</v>
      </c>
      <c r="P178" s="241">
        <f t="shared" si="44"/>
        <v>0</v>
      </c>
      <c r="Q178" s="241">
        <f t="shared" si="44"/>
        <v>0</v>
      </c>
      <c r="R178" s="241">
        <f t="shared" si="44"/>
        <v>0</v>
      </c>
      <c r="S178" s="241">
        <f t="shared" si="44"/>
        <v>0</v>
      </c>
    </row>
    <row r="179" spans="2:19" x14ac:dyDescent="0.2">
      <c r="B179" s="418"/>
      <c r="C179" s="321"/>
      <c r="D179" s="417"/>
      <c r="E179" s="250" t="s">
        <v>60</v>
      </c>
      <c r="F179" s="250" t="s">
        <v>61</v>
      </c>
      <c r="G179" s="241">
        <f t="shared" si="43"/>
        <v>0</v>
      </c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</row>
    <row r="180" spans="2:19" x14ac:dyDescent="0.2">
      <c r="B180" s="418"/>
      <c r="C180" s="321"/>
      <c r="D180" s="417"/>
      <c r="E180" s="250" t="s">
        <v>62</v>
      </c>
      <c r="F180" s="250" t="s">
        <v>62</v>
      </c>
      <c r="G180" s="241">
        <f t="shared" si="43"/>
        <v>0</v>
      </c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</row>
    <row r="181" spans="2:19" x14ac:dyDescent="0.2">
      <c r="B181" s="418"/>
      <c r="C181" s="321"/>
      <c r="D181" s="417"/>
      <c r="E181" s="250" t="s">
        <v>63</v>
      </c>
      <c r="F181" s="250" t="s">
        <v>61</v>
      </c>
      <c r="G181" s="241">
        <f t="shared" si="43"/>
        <v>0</v>
      </c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</row>
    <row r="182" spans="2:19" x14ac:dyDescent="0.2">
      <c r="B182" s="418"/>
      <c r="C182" s="321"/>
      <c r="D182" s="417"/>
      <c r="E182" s="250" t="s">
        <v>64</v>
      </c>
      <c r="F182" s="250" t="s">
        <v>65</v>
      </c>
      <c r="G182" s="241">
        <f t="shared" si="43"/>
        <v>0</v>
      </c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</row>
    <row r="183" spans="2:19" x14ac:dyDescent="0.2">
      <c r="B183" s="418" t="s">
        <v>89</v>
      </c>
      <c r="C183" s="321"/>
      <c r="D183" s="417" t="s">
        <v>69</v>
      </c>
      <c r="E183" s="227" t="s">
        <v>64</v>
      </c>
      <c r="F183" s="227" t="s">
        <v>66</v>
      </c>
      <c r="G183" s="241">
        <f t="shared" si="43"/>
        <v>0</v>
      </c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</row>
    <row r="184" spans="2:19" ht="12.75" customHeight="1" x14ac:dyDescent="0.2">
      <c r="B184" s="418" t="s">
        <v>89</v>
      </c>
      <c r="C184" s="321"/>
      <c r="D184" s="417" t="s">
        <v>235</v>
      </c>
      <c r="E184" s="249" t="s">
        <v>58</v>
      </c>
      <c r="F184" s="249" t="s">
        <v>58</v>
      </c>
      <c r="G184" s="241">
        <f t="shared" si="43"/>
        <v>0</v>
      </c>
      <c r="H184" s="241">
        <f t="shared" ref="H184:S184" si="45">H185+H186+H187+H188+H189</f>
        <v>0</v>
      </c>
      <c r="I184" s="241">
        <f t="shared" si="45"/>
        <v>0</v>
      </c>
      <c r="J184" s="241">
        <f t="shared" si="45"/>
        <v>0</v>
      </c>
      <c r="K184" s="241">
        <f t="shared" si="45"/>
        <v>0</v>
      </c>
      <c r="L184" s="241">
        <f t="shared" si="45"/>
        <v>0</v>
      </c>
      <c r="M184" s="241">
        <f t="shared" si="45"/>
        <v>0</v>
      </c>
      <c r="N184" s="241">
        <f t="shared" si="45"/>
        <v>0</v>
      </c>
      <c r="O184" s="241">
        <f t="shared" si="45"/>
        <v>0</v>
      </c>
      <c r="P184" s="241">
        <f t="shared" si="45"/>
        <v>0</v>
      </c>
      <c r="Q184" s="241">
        <f t="shared" si="45"/>
        <v>0</v>
      </c>
      <c r="R184" s="241">
        <f t="shared" si="45"/>
        <v>0</v>
      </c>
      <c r="S184" s="241">
        <f t="shared" si="45"/>
        <v>0</v>
      </c>
    </row>
    <row r="185" spans="2:19" x14ac:dyDescent="0.2">
      <c r="B185" s="418" t="s">
        <v>89</v>
      </c>
      <c r="C185" s="321"/>
      <c r="D185" s="417"/>
      <c r="E185" s="250" t="s">
        <v>60</v>
      </c>
      <c r="F185" s="250" t="s">
        <v>61</v>
      </c>
      <c r="G185" s="241">
        <f t="shared" si="43"/>
        <v>0</v>
      </c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</row>
    <row r="186" spans="2:19" x14ac:dyDescent="0.2">
      <c r="B186" s="418" t="s">
        <v>89</v>
      </c>
      <c r="C186" s="321"/>
      <c r="D186" s="417"/>
      <c r="E186" s="250" t="s">
        <v>62</v>
      </c>
      <c r="F186" s="250" t="s">
        <v>62</v>
      </c>
      <c r="G186" s="241">
        <f t="shared" si="43"/>
        <v>0</v>
      </c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</row>
    <row r="187" spans="2:19" x14ac:dyDescent="0.2">
      <c r="B187" s="418" t="s">
        <v>89</v>
      </c>
      <c r="C187" s="321"/>
      <c r="D187" s="417"/>
      <c r="E187" s="250" t="s">
        <v>63</v>
      </c>
      <c r="F187" s="250" t="s">
        <v>61</v>
      </c>
      <c r="G187" s="241">
        <f t="shared" si="43"/>
        <v>0</v>
      </c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</row>
    <row r="188" spans="2:19" x14ac:dyDescent="0.2">
      <c r="B188" s="418" t="s">
        <v>89</v>
      </c>
      <c r="C188" s="321"/>
      <c r="D188" s="417"/>
      <c r="E188" s="250" t="s">
        <v>64</v>
      </c>
      <c r="F188" s="250" t="s">
        <v>65</v>
      </c>
      <c r="G188" s="241">
        <f t="shared" si="43"/>
        <v>0</v>
      </c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</row>
    <row r="189" spans="2:19" x14ac:dyDescent="0.2">
      <c r="B189" s="418" t="s">
        <v>89</v>
      </c>
      <c r="C189" s="321"/>
      <c r="D189" s="417"/>
      <c r="E189" s="227" t="s">
        <v>64</v>
      </c>
      <c r="F189" s="227" t="s">
        <v>66</v>
      </c>
      <c r="G189" s="241">
        <f t="shared" si="43"/>
        <v>0</v>
      </c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</row>
    <row r="190" spans="2:19" x14ac:dyDescent="0.2">
      <c r="B190" s="246" t="s">
        <v>90</v>
      </c>
      <c r="C190" s="223" t="s">
        <v>276</v>
      </c>
      <c r="D190" s="224" t="s">
        <v>58</v>
      </c>
      <c r="E190" s="224" t="s">
        <v>58</v>
      </c>
      <c r="F190" s="224" t="s">
        <v>58</v>
      </c>
      <c r="G190" s="241">
        <f t="shared" si="43"/>
        <v>0</v>
      </c>
      <c r="H190" s="247">
        <f t="shared" ref="H190:S190" si="46">H192+H198+H204+H210</f>
        <v>0</v>
      </c>
      <c r="I190" s="247">
        <f t="shared" si="46"/>
        <v>0</v>
      </c>
      <c r="J190" s="247">
        <f t="shared" si="46"/>
        <v>0</v>
      </c>
      <c r="K190" s="247">
        <f t="shared" si="46"/>
        <v>0</v>
      </c>
      <c r="L190" s="247">
        <f t="shared" si="46"/>
        <v>0</v>
      </c>
      <c r="M190" s="247">
        <f t="shared" si="46"/>
        <v>0</v>
      </c>
      <c r="N190" s="247">
        <f t="shared" si="46"/>
        <v>0</v>
      </c>
      <c r="O190" s="247">
        <f t="shared" si="46"/>
        <v>0</v>
      </c>
      <c r="P190" s="247">
        <f t="shared" si="46"/>
        <v>0</v>
      </c>
      <c r="Q190" s="247">
        <f t="shared" si="46"/>
        <v>0</v>
      </c>
      <c r="R190" s="247">
        <f t="shared" si="46"/>
        <v>0</v>
      </c>
      <c r="S190" s="247">
        <f t="shared" si="46"/>
        <v>0</v>
      </c>
    </row>
    <row r="191" spans="2:19" x14ac:dyDescent="0.2">
      <c r="B191" s="248" t="s">
        <v>74</v>
      </c>
      <c r="C191" s="68" t="s">
        <v>58</v>
      </c>
      <c r="D191" s="227" t="s">
        <v>58</v>
      </c>
      <c r="E191" s="227" t="s">
        <v>58</v>
      </c>
      <c r="F191" s="227" t="s">
        <v>58</v>
      </c>
      <c r="G191" s="241" t="s">
        <v>58</v>
      </c>
      <c r="H191" s="227" t="s">
        <v>58</v>
      </c>
      <c r="I191" s="227" t="s">
        <v>58</v>
      </c>
      <c r="J191" s="227" t="s">
        <v>58</v>
      </c>
      <c r="K191" s="68" t="s">
        <v>58</v>
      </c>
      <c r="L191" s="227" t="s">
        <v>58</v>
      </c>
      <c r="M191" s="227" t="s">
        <v>58</v>
      </c>
      <c r="N191" s="227" t="s">
        <v>58</v>
      </c>
      <c r="O191" s="68" t="s">
        <v>58</v>
      </c>
      <c r="P191" s="227" t="s">
        <v>58</v>
      </c>
      <c r="Q191" s="227" t="s">
        <v>58</v>
      </c>
      <c r="R191" s="227" t="s">
        <v>58</v>
      </c>
      <c r="S191" s="227" t="s">
        <v>58</v>
      </c>
    </row>
    <row r="192" spans="2:19" ht="12.75" customHeight="1" x14ac:dyDescent="0.2">
      <c r="B192" s="438" t="s">
        <v>91</v>
      </c>
      <c r="C192" s="321" t="s">
        <v>236</v>
      </c>
      <c r="D192" s="417" t="s">
        <v>211</v>
      </c>
      <c r="E192" s="249" t="s">
        <v>58</v>
      </c>
      <c r="F192" s="249" t="s">
        <v>58</v>
      </c>
      <c r="G192" s="241">
        <f t="shared" ref="G192:G215" si="47">H192+I192+J192+K192+L192+M192+N192+O192+P192+Q192+R192+S192</f>
        <v>0</v>
      </c>
      <c r="H192" s="241">
        <f t="shared" ref="H192:S192" si="48">H193+H194+H195+H196+H197</f>
        <v>0</v>
      </c>
      <c r="I192" s="241">
        <f t="shared" si="48"/>
        <v>0</v>
      </c>
      <c r="J192" s="241">
        <f t="shared" si="48"/>
        <v>0</v>
      </c>
      <c r="K192" s="241">
        <f t="shared" si="48"/>
        <v>0</v>
      </c>
      <c r="L192" s="241">
        <f t="shared" si="48"/>
        <v>0</v>
      </c>
      <c r="M192" s="241">
        <f t="shared" si="48"/>
        <v>0</v>
      </c>
      <c r="N192" s="241">
        <f t="shared" si="48"/>
        <v>0</v>
      </c>
      <c r="O192" s="241">
        <f t="shared" si="48"/>
        <v>0</v>
      </c>
      <c r="P192" s="241">
        <f t="shared" si="48"/>
        <v>0</v>
      </c>
      <c r="Q192" s="241">
        <f t="shared" si="48"/>
        <v>0</v>
      </c>
      <c r="R192" s="241">
        <f t="shared" si="48"/>
        <v>0</v>
      </c>
      <c r="S192" s="241">
        <f t="shared" si="48"/>
        <v>0</v>
      </c>
    </row>
    <row r="193" spans="2:19" x14ac:dyDescent="0.2">
      <c r="B193" s="438"/>
      <c r="C193" s="321"/>
      <c r="D193" s="417"/>
      <c r="E193" s="250" t="s">
        <v>60</v>
      </c>
      <c r="F193" s="250" t="s">
        <v>61</v>
      </c>
      <c r="G193" s="241">
        <f t="shared" si="47"/>
        <v>0</v>
      </c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</row>
    <row r="194" spans="2:19" x14ac:dyDescent="0.2">
      <c r="B194" s="438"/>
      <c r="C194" s="321"/>
      <c r="D194" s="417"/>
      <c r="E194" s="250" t="s">
        <v>62</v>
      </c>
      <c r="F194" s="250" t="s">
        <v>62</v>
      </c>
      <c r="G194" s="241">
        <f t="shared" si="47"/>
        <v>0</v>
      </c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</row>
    <row r="195" spans="2:19" x14ac:dyDescent="0.2">
      <c r="B195" s="438"/>
      <c r="C195" s="321"/>
      <c r="D195" s="417"/>
      <c r="E195" s="250" t="s">
        <v>63</v>
      </c>
      <c r="F195" s="250" t="s">
        <v>61</v>
      </c>
      <c r="G195" s="241">
        <f t="shared" si="47"/>
        <v>0</v>
      </c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</row>
    <row r="196" spans="2:19" x14ac:dyDescent="0.2">
      <c r="B196" s="438"/>
      <c r="C196" s="321"/>
      <c r="D196" s="417"/>
      <c r="E196" s="250" t="s">
        <v>64</v>
      </c>
      <c r="F196" s="250" t="s">
        <v>65</v>
      </c>
      <c r="G196" s="241">
        <f t="shared" si="47"/>
        <v>0</v>
      </c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</row>
    <row r="197" spans="2:19" x14ac:dyDescent="0.2">
      <c r="B197" s="438"/>
      <c r="C197" s="321"/>
      <c r="D197" s="417"/>
      <c r="E197" s="227" t="s">
        <v>64</v>
      </c>
      <c r="F197" s="227" t="s">
        <v>66</v>
      </c>
      <c r="G197" s="241">
        <f t="shared" si="47"/>
        <v>0</v>
      </c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</row>
    <row r="198" spans="2:19" ht="12.75" customHeight="1" x14ac:dyDescent="0.2">
      <c r="B198" s="438" t="s">
        <v>93</v>
      </c>
      <c r="C198" s="321" t="s">
        <v>237</v>
      </c>
      <c r="D198" s="417" t="s">
        <v>211</v>
      </c>
      <c r="E198" s="249" t="s">
        <v>58</v>
      </c>
      <c r="F198" s="249" t="s">
        <v>58</v>
      </c>
      <c r="G198" s="241">
        <f t="shared" si="47"/>
        <v>0</v>
      </c>
      <c r="H198" s="241">
        <f t="shared" ref="H198:S198" si="49">H199+H200+H201+H202+H203</f>
        <v>0</v>
      </c>
      <c r="I198" s="241">
        <f t="shared" si="49"/>
        <v>0</v>
      </c>
      <c r="J198" s="241">
        <f t="shared" si="49"/>
        <v>0</v>
      </c>
      <c r="K198" s="241">
        <f t="shared" si="49"/>
        <v>0</v>
      </c>
      <c r="L198" s="241">
        <f t="shared" si="49"/>
        <v>0</v>
      </c>
      <c r="M198" s="241">
        <f t="shared" si="49"/>
        <v>0</v>
      </c>
      <c r="N198" s="241">
        <f t="shared" si="49"/>
        <v>0</v>
      </c>
      <c r="O198" s="241">
        <f t="shared" si="49"/>
        <v>0</v>
      </c>
      <c r="P198" s="241">
        <f t="shared" si="49"/>
        <v>0</v>
      </c>
      <c r="Q198" s="241">
        <f t="shared" si="49"/>
        <v>0</v>
      </c>
      <c r="R198" s="241">
        <f t="shared" si="49"/>
        <v>0</v>
      </c>
      <c r="S198" s="241">
        <f t="shared" si="49"/>
        <v>0</v>
      </c>
    </row>
    <row r="199" spans="2:19" x14ac:dyDescent="0.2">
      <c r="B199" s="438"/>
      <c r="C199" s="321"/>
      <c r="D199" s="417"/>
      <c r="E199" s="250" t="s">
        <v>60</v>
      </c>
      <c r="F199" s="250" t="s">
        <v>61</v>
      </c>
      <c r="G199" s="241">
        <f t="shared" si="47"/>
        <v>0</v>
      </c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</row>
    <row r="200" spans="2:19" x14ac:dyDescent="0.2">
      <c r="B200" s="438"/>
      <c r="C200" s="321"/>
      <c r="D200" s="417"/>
      <c r="E200" s="250" t="s">
        <v>62</v>
      </c>
      <c r="F200" s="250" t="s">
        <v>62</v>
      </c>
      <c r="G200" s="241">
        <f t="shared" si="47"/>
        <v>0</v>
      </c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</row>
    <row r="201" spans="2:19" x14ac:dyDescent="0.2">
      <c r="B201" s="438"/>
      <c r="C201" s="321"/>
      <c r="D201" s="417"/>
      <c r="E201" s="250" t="s">
        <v>63</v>
      </c>
      <c r="F201" s="250" t="s">
        <v>61</v>
      </c>
      <c r="G201" s="241">
        <f t="shared" si="47"/>
        <v>0</v>
      </c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</row>
    <row r="202" spans="2:19" x14ac:dyDescent="0.2">
      <c r="B202" s="438"/>
      <c r="C202" s="321"/>
      <c r="D202" s="417"/>
      <c r="E202" s="250" t="s">
        <v>64</v>
      </c>
      <c r="F202" s="250" t="s">
        <v>65</v>
      </c>
      <c r="G202" s="241">
        <f t="shared" si="47"/>
        <v>0</v>
      </c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</row>
    <row r="203" spans="2:19" x14ac:dyDescent="0.2">
      <c r="B203" s="438"/>
      <c r="C203" s="321"/>
      <c r="D203" s="417"/>
      <c r="E203" s="227" t="s">
        <v>64</v>
      </c>
      <c r="F203" s="227" t="s">
        <v>66</v>
      </c>
      <c r="G203" s="241">
        <f t="shared" si="47"/>
        <v>0</v>
      </c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</row>
    <row r="204" spans="2:19" ht="12.75" customHeight="1" x14ac:dyDescent="0.2">
      <c r="B204" s="438" t="s">
        <v>94</v>
      </c>
      <c r="C204" s="321" t="s">
        <v>238</v>
      </c>
      <c r="D204" s="417" t="s">
        <v>211</v>
      </c>
      <c r="E204" s="249" t="s">
        <v>58</v>
      </c>
      <c r="F204" s="249" t="s">
        <v>58</v>
      </c>
      <c r="G204" s="241">
        <f t="shared" si="47"/>
        <v>0</v>
      </c>
      <c r="H204" s="241">
        <f t="shared" ref="H204:S204" si="50">H205+H206+H207+H208+H209</f>
        <v>0</v>
      </c>
      <c r="I204" s="241">
        <f t="shared" si="50"/>
        <v>0</v>
      </c>
      <c r="J204" s="241">
        <f t="shared" si="50"/>
        <v>0</v>
      </c>
      <c r="K204" s="241">
        <f t="shared" si="50"/>
        <v>0</v>
      </c>
      <c r="L204" s="241">
        <f t="shared" si="50"/>
        <v>0</v>
      </c>
      <c r="M204" s="241">
        <f t="shared" si="50"/>
        <v>0</v>
      </c>
      <c r="N204" s="241">
        <f t="shared" si="50"/>
        <v>0</v>
      </c>
      <c r="O204" s="241">
        <f t="shared" si="50"/>
        <v>0</v>
      </c>
      <c r="P204" s="241">
        <f t="shared" si="50"/>
        <v>0</v>
      </c>
      <c r="Q204" s="241">
        <f t="shared" si="50"/>
        <v>0</v>
      </c>
      <c r="R204" s="241">
        <f t="shared" si="50"/>
        <v>0</v>
      </c>
      <c r="S204" s="241">
        <f t="shared" si="50"/>
        <v>0</v>
      </c>
    </row>
    <row r="205" spans="2:19" x14ac:dyDescent="0.2">
      <c r="B205" s="438"/>
      <c r="C205" s="321"/>
      <c r="D205" s="417"/>
      <c r="E205" s="250" t="s">
        <v>60</v>
      </c>
      <c r="F205" s="250" t="s">
        <v>61</v>
      </c>
      <c r="G205" s="241">
        <f t="shared" si="47"/>
        <v>0</v>
      </c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</row>
    <row r="206" spans="2:19" x14ac:dyDescent="0.2">
      <c r="B206" s="438"/>
      <c r="C206" s="321"/>
      <c r="D206" s="417"/>
      <c r="E206" s="250" t="s">
        <v>62</v>
      </c>
      <c r="F206" s="250" t="s">
        <v>62</v>
      </c>
      <c r="G206" s="241">
        <f t="shared" si="47"/>
        <v>0</v>
      </c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</row>
    <row r="207" spans="2:19" x14ac:dyDescent="0.2">
      <c r="B207" s="438"/>
      <c r="C207" s="321"/>
      <c r="D207" s="417"/>
      <c r="E207" s="250" t="s">
        <v>63</v>
      </c>
      <c r="F207" s="250" t="s">
        <v>61</v>
      </c>
      <c r="G207" s="241">
        <f t="shared" si="47"/>
        <v>0</v>
      </c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</row>
    <row r="208" spans="2:19" x14ac:dyDescent="0.2">
      <c r="B208" s="438"/>
      <c r="C208" s="321"/>
      <c r="D208" s="417"/>
      <c r="E208" s="250" t="s">
        <v>64</v>
      </c>
      <c r="F208" s="250" t="s">
        <v>65</v>
      </c>
      <c r="G208" s="241">
        <f t="shared" si="47"/>
        <v>0</v>
      </c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</row>
    <row r="209" spans="2:19" x14ac:dyDescent="0.2">
      <c r="B209" s="438"/>
      <c r="C209" s="321"/>
      <c r="D209" s="417"/>
      <c r="E209" s="227" t="s">
        <v>64</v>
      </c>
      <c r="F209" s="227" t="s">
        <v>66</v>
      </c>
      <c r="G209" s="241">
        <f t="shared" si="47"/>
        <v>0</v>
      </c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</row>
    <row r="210" spans="2:19" ht="12.75" customHeight="1" x14ac:dyDescent="0.2">
      <c r="B210" s="438" t="s">
        <v>95</v>
      </c>
      <c r="C210" s="321" t="s">
        <v>239</v>
      </c>
      <c r="D210" s="417" t="s">
        <v>211</v>
      </c>
      <c r="E210" s="249" t="s">
        <v>58</v>
      </c>
      <c r="F210" s="249" t="s">
        <v>58</v>
      </c>
      <c r="G210" s="241">
        <f t="shared" si="47"/>
        <v>0</v>
      </c>
      <c r="H210" s="241">
        <f t="shared" ref="H210:S210" si="51">H211+H212+H213+H214+H215</f>
        <v>0</v>
      </c>
      <c r="I210" s="241">
        <f t="shared" si="51"/>
        <v>0</v>
      </c>
      <c r="J210" s="241">
        <f t="shared" si="51"/>
        <v>0</v>
      </c>
      <c r="K210" s="241">
        <f t="shared" si="51"/>
        <v>0</v>
      </c>
      <c r="L210" s="241">
        <f t="shared" si="51"/>
        <v>0</v>
      </c>
      <c r="M210" s="241">
        <f t="shared" si="51"/>
        <v>0</v>
      </c>
      <c r="N210" s="241">
        <f t="shared" si="51"/>
        <v>0</v>
      </c>
      <c r="O210" s="241">
        <f t="shared" si="51"/>
        <v>0</v>
      </c>
      <c r="P210" s="241">
        <f t="shared" si="51"/>
        <v>0</v>
      </c>
      <c r="Q210" s="241">
        <f t="shared" si="51"/>
        <v>0</v>
      </c>
      <c r="R210" s="241">
        <f t="shared" si="51"/>
        <v>0</v>
      </c>
      <c r="S210" s="241">
        <f t="shared" si="51"/>
        <v>0</v>
      </c>
    </row>
    <row r="211" spans="2:19" x14ac:dyDescent="0.2">
      <c r="B211" s="438"/>
      <c r="C211" s="321"/>
      <c r="D211" s="417"/>
      <c r="E211" s="250" t="s">
        <v>60</v>
      </c>
      <c r="F211" s="250" t="s">
        <v>61</v>
      </c>
      <c r="G211" s="241">
        <f t="shared" si="47"/>
        <v>0</v>
      </c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</row>
    <row r="212" spans="2:19" x14ac:dyDescent="0.2">
      <c r="B212" s="438"/>
      <c r="C212" s="321"/>
      <c r="D212" s="417"/>
      <c r="E212" s="250" t="s">
        <v>62</v>
      </c>
      <c r="F212" s="250" t="s">
        <v>62</v>
      </c>
      <c r="G212" s="241">
        <f t="shared" si="47"/>
        <v>0</v>
      </c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</row>
    <row r="213" spans="2:19" x14ac:dyDescent="0.2">
      <c r="B213" s="438"/>
      <c r="C213" s="321"/>
      <c r="D213" s="417"/>
      <c r="E213" s="250" t="s">
        <v>63</v>
      </c>
      <c r="F213" s="250" t="s">
        <v>61</v>
      </c>
      <c r="G213" s="241">
        <f t="shared" si="47"/>
        <v>0</v>
      </c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</row>
    <row r="214" spans="2:19" x14ac:dyDescent="0.2">
      <c r="B214" s="438"/>
      <c r="C214" s="321"/>
      <c r="D214" s="417"/>
      <c r="E214" s="250" t="s">
        <v>64</v>
      </c>
      <c r="F214" s="250" t="s">
        <v>65</v>
      </c>
      <c r="G214" s="241">
        <f t="shared" si="47"/>
        <v>0</v>
      </c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</row>
    <row r="215" spans="2:19" x14ac:dyDescent="0.2">
      <c r="B215" s="438"/>
      <c r="C215" s="321"/>
      <c r="D215" s="417"/>
      <c r="E215" s="227" t="s">
        <v>64</v>
      </c>
      <c r="F215" s="227" t="s">
        <v>66</v>
      </c>
      <c r="G215" s="241">
        <f t="shared" si="47"/>
        <v>0</v>
      </c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</row>
    <row r="216" spans="2:19" x14ac:dyDescent="0.2">
      <c r="B216" s="248" t="s">
        <v>74</v>
      </c>
      <c r="C216" s="68" t="s">
        <v>58</v>
      </c>
      <c r="D216" s="227" t="s">
        <v>58</v>
      </c>
      <c r="E216" s="227" t="s">
        <v>58</v>
      </c>
      <c r="F216" s="227" t="s">
        <v>58</v>
      </c>
      <c r="G216" s="241" t="s">
        <v>58</v>
      </c>
      <c r="H216" s="227" t="s">
        <v>58</v>
      </c>
      <c r="I216" s="227" t="s">
        <v>58</v>
      </c>
      <c r="J216" s="227" t="s">
        <v>58</v>
      </c>
      <c r="K216" s="68" t="s">
        <v>58</v>
      </c>
      <c r="L216" s="227" t="s">
        <v>58</v>
      </c>
      <c r="M216" s="227" t="s">
        <v>58</v>
      </c>
      <c r="N216" s="227" t="s">
        <v>58</v>
      </c>
      <c r="O216" s="68" t="s">
        <v>58</v>
      </c>
      <c r="P216" s="227" t="s">
        <v>58</v>
      </c>
      <c r="Q216" s="227" t="s">
        <v>58</v>
      </c>
      <c r="R216" s="227" t="s">
        <v>58</v>
      </c>
      <c r="S216" s="227" t="s">
        <v>58</v>
      </c>
    </row>
    <row r="217" spans="2:19" ht="13.7" customHeight="1" x14ac:dyDescent="0.2">
      <c r="B217" s="255" t="s">
        <v>97</v>
      </c>
      <c r="C217" s="321" t="s">
        <v>239</v>
      </c>
      <c r="D217" s="417" t="s">
        <v>211</v>
      </c>
      <c r="E217" s="227" t="s">
        <v>58</v>
      </c>
      <c r="F217" s="227" t="s">
        <v>58</v>
      </c>
      <c r="G217" s="241">
        <f>H217+I217+J217+K217+L217+M217+N217+O217+P217+Q217+R217+S217</f>
        <v>0</v>
      </c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</row>
    <row r="218" spans="2:19" x14ac:dyDescent="0.2">
      <c r="B218" s="255" t="s">
        <v>98</v>
      </c>
      <c r="C218" s="321"/>
      <c r="D218" s="417"/>
      <c r="E218" s="227" t="s">
        <v>58</v>
      </c>
      <c r="F218" s="227" t="s">
        <v>58</v>
      </c>
      <c r="G218" s="241">
        <f>H218+I218+J218+K218+L218+M218+N218+O218+P218+Q218+R218+S218</f>
        <v>0</v>
      </c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</row>
    <row r="219" spans="2:19" x14ac:dyDescent="0.2">
      <c r="B219" s="255" t="s">
        <v>99</v>
      </c>
      <c r="C219" s="321"/>
      <c r="D219" s="417"/>
      <c r="E219" s="227" t="s">
        <v>58</v>
      </c>
      <c r="F219" s="227" t="s">
        <v>58</v>
      </c>
      <c r="G219" s="241">
        <f>H219+I219+J219+K219+L219+M219+N219+O219+P219+Q219+R219+S219</f>
        <v>0</v>
      </c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</row>
    <row r="220" spans="2:19" x14ac:dyDescent="0.2">
      <c r="B220" s="255" t="s">
        <v>100</v>
      </c>
      <c r="C220" s="321"/>
      <c r="D220" s="417"/>
      <c r="E220" s="227" t="s">
        <v>58</v>
      </c>
      <c r="F220" s="227" t="s">
        <v>58</v>
      </c>
      <c r="G220" s="241">
        <f>H220+I220+J220+K220+L220+M220+N220+O220+P220+Q220+R220+S220</f>
        <v>0</v>
      </c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</row>
    <row r="221" spans="2:19" ht="15" x14ac:dyDescent="0.2">
      <c r="B221" s="236" t="s">
        <v>101</v>
      </c>
      <c r="C221" s="68" t="s">
        <v>58</v>
      </c>
      <c r="D221" s="227" t="s">
        <v>58</v>
      </c>
      <c r="E221" s="227" t="s">
        <v>58</v>
      </c>
      <c r="F221" s="227" t="s">
        <v>58</v>
      </c>
      <c r="G221" s="241">
        <f>H221+I221+J221+K221+L221+M221+N221+O221+P221+Q221+R221+S221</f>
        <v>0</v>
      </c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</row>
  </sheetData>
  <sheetProtection algorithmName="SHA-512" hashValue="4WTDeeff94ronqJkzluAwxJOya0ig1NqE5yqM8oZJob73qVKmSWHV9mYpVPqw6hCirlPcGEByBYAl+0sRdKu1Q==" saltValue="DbtmK1JqvCgaPcoG1V8FDw==" spinCount="100000" sheet="1" objects="1" scenarios="1"/>
  <customSheetViews>
    <customSheetView guid="{FC81ACF6-41EA-474E-9271-A039BE964AC6}" scale="60" showPageBreaks="1" printArea="1" view="pageBreakPreview" topLeftCell="A184">
      <selection activeCell="L85" sqref="L85"/>
      <pageMargins left="1.1812499999999999" right="0.15763888888888899" top="0.15763888888888899" bottom="0.15763888888888899" header="0.51180555555555496" footer="0.15763888888888899"/>
      <pageSetup paperSize="9" scale="47" firstPageNumber="0" orientation="landscape" verticalDpi="300" r:id="rId1"/>
      <headerFooter>
        <oddFooter>&amp;C&amp;P</oddFooter>
      </headerFooter>
    </customSheetView>
    <customSheetView guid="{5471717A-CEAE-4129-AD80-B9750FD3D24E}" scale="60" showPageBreaks="1" printArea="1" view="pageBreakPreview">
      <selection activeCell="L85" sqref="L85"/>
      <pageMargins left="1.1812499999999999" right="0.15763888888888899" top="0.15763888888888899" bottom="0.15763888888888899" header="0.51180555555555496" footer="0.15763888888888899"/>
      <pageSetup paperSize="9" scale="47" firstPageNumber="0" orientation="landscape" verticalDpi="300" r:id="rId2"/>
      <headerFooter>
        <oddFooter>&amp;C&amp;P</oddFooter>
      </headerFooter>
    </customSheetView>
  </customSheetViews>
  <mergeCells count="88">
    <mergeCell ref="R1:S1"/>
    <mergeCell ref="M2:S2"/>
    <mergeCell ref="P4:S4"/>
    <mergeCell ref="P5:S5"/>
    <mergeCell ref="Q6:R6"/>
    <mergeCell ref="P7:S7"/>
    <mergeCell ref="M8:S8"/>
    <mergeCell ref="Q9:S9"/>
    <mergeCell ref="B11:S11"/>
    <mergeCell ref="B12:S12"/>
    <mergeCell ref="B13:S13"/>
    <mergeCell ref="B14:S14"/>
    <mergeCell ref="B15:S15"/>
    <mergeCell ref="B17:B18"/>
    <mergeCell ref="C17:C18"/>
    <mergeCell ref="D17:D18"/>
    <mergeCell ref="E17:E18"/>
    <mergeCell ref="F17:F18"/>
    <mergeCell ref="G17:G18"/>
    <mergeCell ref="H17:S17"/>
    <mergeCell ref="B24:B29"/>
    <mergeCell ref="C24:C29"/>
    <mergeCell ref="D24:D29"/>
    <mergeCell ref="B30:B35"/>
    <mergeCell ref="C30:C35"/>
    <mergeCell ref="D30:D35"/>
    <mergeCell ref="B36:B41"/>
    <mergeCell ref="C36:C41"/>
    <mergeCell ref="D36:D41"/>
    <mergeCell ref="B46:B51"/>
    <mergeCell ref="C46:C51"/>
    <mergeCell ref="D46:D51"/>
    <mergeCell ref="B54:B71"/>
    <mergeCell ref="C54:C71"/>
    <mergeCell ref="D54:D59"/>
    <mergeCell ref="D60:D65"/>
    <mergeCell ref="D66:D71"/>
    <mergeCell ref="B72:B77"/>
    <mergeCell ref="C72:C77"/>
    <mergeCell ref="D72:D77"/>
    <mergeCell ref="B78:B83"/>
    <mergeCell ref="C78:C83"/>
    <mergeCell ref="D78:D83"/>
    <mergeCell ref="B86:B97"/>
    <mergeCell ref="C86:C97"/>
    <mergeCell ref="D86:D91"/>
    <mergeCell ref="D92:D97"/>
    <mergeCell ref="C99:C101"/>
    <mergeCell ref="D99:D101"/>
    <mergeCell ref="B104:B109"/>
    <mergeCell ref="C104:C109"/>
    <mergeCell ref="D104:D109"/>
    <mergeCell ref="B112:B117"/>
    <mergeCell ref="C112:C117"/>
    <mergeCell ref="D112:D117"/>
    <mergeCell ref="B120:B125"/>
    <mergeCell ref="C120:C125"/>
    <mergeCell ref="D120:D125"/>
    <mergeCell ref="B128:B133"/>
    <mergeCell ref="C128:C133"/>
    <mergeCell ref="D128:D133"/>
    <mergeCell ref="B134:B139"/>
    <mergeCell ref="C134:C139"/>
    <mergeCell ref="D134:D139"/>
    <mergeCell ref="B142:B189"/>
    <mergeCell ref="C142:C189"/>
    <mergeCell ref="D142:D147"/>
    <mergeCell ref="D148:D153"/>
    <mergeCell ref="D154:D159"/>
    <mergeCell ref="D160:D165"/>
    <mergeCell ref="D166:D171"/>
    <mergeCell ref="D172:D177"/>
    <mergeCell ref="D178:D183"/>
    <mergeCell ref="D184:D189"/>
    <mergeCell ref="B192:B197"/>
    <mergeCell ref="C192:C197"/>
    <mergeCell ref="D192:D197"/>
    <mergeCell ref="B198:B203"/>
    <mergeCell ref="C198:C203"/>
    <mergeCell ref="D198:D203"/>
    <mergeCell ref="C217:C220"/>
    <mergeCell ref="D217:D220"/>
    <mergeCell ref="B204:B209"/>
    <mergeCell ref="C204:C209"/>
    <mergeCell ref="D204:D209"/>
    <mergeCell ref="B210:B215"/>
    <mergeCell ref="C210:C215"/>
    <mergeCell ref="D210:D215"/>
  </mergeCells>
  <pageMargins left="1.1812499999999999" right="0.15763888888888899" top="0.15763888888888899" bottom="0.15763888888888899" header="0.51180555555555496" footer="0.15763888888888899"/>
  <pageSetup paperSize="9" scale="47" firstPageNumber="0" orientation="landscape" verticalDpi="300" r:id="rId3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AJ221"/>
  <sheetViews>
    <sheetView view="pageBreakPreview" topLeftCell="A208" zoomScale="60" zoomScaleNormal="100" workbookViewId="0">
      <selection activeCell="Q9" sqref="Q9:S9"/>
    </sheetView>
  </sheetViews>
  <sheetFormatPr defaultRowHeight="12.75" x14ac:dyDescent="0.2"/>
  <cols>
    <col min="1" max="1" width="1.140625"/>
    <col min="2" max="2" width="50.28515625"/>
    <col min="3" max="4" width="10.28515625"/>
    <col min="5" max="5" width="8.5703125"/>
    <col min="6" max="6" width="10.140625"/>
    <col min="7" max="7" width="14.85546875"/>
    <col min="8" max="16" width="13.140625"/>
    <col min="17" max="17" width="15.5703125"/>
    <col min="18" max="18" width="15.28515625"/>
    <col min="19" max="19" width="18.7109375"/>
    <col min="20" max="1025" width="8.28515625"/>
  </cols>
  <sheetData>
    <row r="1" spans="1:36" x14ac:dyDescent="0.2">
      <c r="A1" s="208"/>
      <c r="B1" s="208"/>
      <c r="C1" s="208"/>
      <c r="D1" s="208"/>
      <c r="E1" s="208"/>
      <c r="F1" s="208"/>
      <c r="G1" s="208"/>
      <c r="H1" s="207"/>
      <c r="I1" s="207"/>
      <c r="J1" s="207"/>
      <c r="K1" s="207"/>
      <c r="L1" s="207"/>
      <c r="M1" s="208"/>
      <c r="N1" s="208"/>
      <c r="O1" s="208"/>
      <c r="P1" s="208"/>
      <c r="Q1" s="208"/>
      <c r="R1" s="448" t="str">
        <f>'Касс. план (50400)'!Q1</f>
        <v>к протоколу №15 от  29.12.2018г.</v>
      </c>
      <c r="S1" s="448"/>
    </row>
    <row r="2" spans="1:36" ht="12.75" customHeight="1" x14ac:dyDescent="0.2">
      <c r="A2" s="208"/>
      <c r="B2" s="208"/>
      <c r="C2" s="208"/>
      <c r="D2" s="208"/>
      <c r="E2" s="208"/>
      <c r="F2" s="208"/>
      <c r="G2" s="208"/>
      <c r="H2" s="207"/>
      <c r="I2" s="207"/>
      <c r="J2" s="207"/>
      <c r="K2" s="207"/>
      <c r="L2" s="207"/>
      <c r="M2" s="433"/>
      <c r="N2" s="433"/>
      <c r="O2" s="433"/>
      <c r="P2" s="433"/>
      <c r="Q2" s="433"/>
      <c r="R2" s="433"/>
      <c r="S2" s="433"/>
    </row>
    <row r="3" spans="1:36" x14ac:dyDescent="0.2">
      <c r="A3" s="208"/>
      <c r="B3" s="208"/>
      <c r="C3" s="208"/>
      <c r="D3" s="208"/>
      <c r="E3" s="208"/>
      <c r="F3" s="208"/>
      <c r="G3" s="208"/>
      <c r="H3" s="207"/>
      <c r="I3" s="207"/>
      <c r="J3" s="207"/>
      <c r="K3" s="207"/>
      <c r="L3" s="207"/>
      <c r="M3" s="208"/>
      <c r="N3" s="208"/>
      <c r="O3" s="208"/>
      <c r="P3" s="208"/>
      <c r="Q3" s="208"/>
      <c r="R3" s="208"/>
      <c r="S3" s="210"/>
    </row>
    <row r="4" spans="1:36" ht="13.15" customHeight="1" x14ac:dyDescent="0.2">
      <c r="A4" s="208"/>
      <c r="B4" s="208"/>
      <c r="C4" s="208"/>
      <c r="D4" s="208"/>
      <c r="E4" s="208"/>
      <c r="F4" s="208"/>
      <c r="G4" s="208"/>
      <c r="H4" s="207"/>
      <c r="I4" s="207"/>
      <c r="J4" s="207"/>
      <c r="K4" s="207"/>
      <c r="L4" s="207"/>
      <c r="M4" s="211"/>
      <c r="N4" s="211"/>
      <c r="O4" s="211"/>
      <c r="P4" s="434" t="s">
        <v>244</v>
      </c>
      <c r="Q4" s="434"/>
      <c r="R4" s="434"/>
      <c r="S4" s="434"/>
    </row>
    <row r="5" spans="1:36" ht="24.75" customHeight="1" x14ac:dyDescent="0.2">
      <c r="A5" s="208"/>
      <c r="B5" s="208"/>
      <c r="C5" s="208"/>
      <c r="D5" s="208"/>
      <c r="E5" s="208"/>
      <c r="F5" s="208"/>
      <c r="G5" s="208"/>
      <c r="H5" s="207"/>
      <c r="I5" s="207"/>
      <c r="J5" s="207"/>
      <c r="K5" s="207"/>
      <c r="L5" s="207"/>
      <c r="M5" s="214"/>
      <c r="N5" s="214"/>
      <c r="O5" s="214"/>
      <c r="P5" s="435" t="str">
        <f>'Касс. план (50400)'!P5</f>
        <v>Директор</v>
      </c>
      <c r="Q5" s="435"/>
      <c r="R5" s="435"/>
      <c r="S5" s="435"/>
    </row>
    <row r="6" spans="1:36" ht="11.45" customHeight="1" x14ac:dyDescent="0.2">
      <c r="A6" s="208"/>
      <c r="B6" s="208"/>
      <c r="C6" s="208"/>
      <c r="D6" s="208"/>
      <c r="E6" s="208"/>
      <c r="F6" s="208"/>
      <c r="G6" s="208"/>
      <c r="H6" s="207"/>
      <c r="I6" s="207"/>
      <c r="J6" s="207"/>
      <c r="K6" s="207"/>
      <c r="L6" s="207"/>
      <c r="M6" s="208"/>
      <c r="N6" s="208"/>
      <c r="O6" s="208"/>
      <c r="P6" s="208"/>
      <c r="Q6" s="436" t="s">
        <v>245</v>
      </c>
      <c r="R6" s="436"/>
      <c r="S6" s="213"/>
    </row>
    <row r="7" spans="1:36" ht="15.6" customHeight="1" x14ac:dyDescent="0.2">
      <c r="A7" s="208"/>
      <c r="B7" s="208"/>
      <c r="C7" s="208"/>
      <c r="D7" s="208"/>
      <c r="E7" s="208"/>
      <c r="F7" s="208"/>
      <c r="G7" s="208"/>
      <c r="H7" s="207"/>
      <c r="I7" s="207"/>
      <c r="J7" s="207"/>
      <c r="K7" s="207"/>
      <c r="L7" s="207"/>
      <c r="M7" s="213"/>
      <c r="N7" s="213"/>
      <c r="O7" s="213"/>
      <c r="P7" s="444" t="str">
        <f>'Касс. план (50400)'!P7</f>
        <v xml:space="preserve">                                 Т.А. Левина                                     </v>
      </c>
      <c r="Q7" s="444"/>
      <c r="R7" s="444"/>
      <c r="S7" s="444"/>
    </row>
    <row r="8" spans="1:36" ht="10.9" customHeight="1" x14ac:dyDescent="0.2">
      <c r="A8" s="208"/>
      <c r="B8" s="208"/>
      <c r="C8" s="208"/>
      <c r="D8" s="208"/>
      <c r="E8" s="208"/>
      <c r="F8" s="208"/>
      <c r="G8" s="208"/>
      <c r="H8" s="207"/>
      <c r="I8" s="207"/>
      <c r="J8" s="207"/>
      <c r="K8" s="207"/>
      <c r="L8" s="207"/>
      <c r="M8" s="429" t="s">
        <v>247</v>
      </c>
      <c r="N8" s="429"/>
      <c r="O8" s="429"/>
      <c r="P8" s="429"/>
      <c r="Q8" s="429"/>
      <c r="R8" s="429"/>
      <c r="S8" s="429"/>
    </row>
    <row r="9" spans="1:36" x14ac:dyDescent="0.2">
      <c r="A9" s="208"/>
      <c r="B9" s="208"/>
      <c r="C9" s="208"/>
      <c r="D9" s="208"/>
      <c r="E9" s="208"/>
      <c r="F9" s="208"/>
      <c r="G9" s="208"/>
      <c r="H9" s="207"/>
      <c r="I9" s="207"/>
      <c r="J9" s="207"/>
      <c r="K9" s="207"/>
      <c r="L9" s="207"/>
      <c r="M9" s="208"/>
      <c r="N9" s="217"/>
      <c r="O9" s="217"/>
      <c r="P9" s="217"/>
      <c r="Q9" s="445" t="str">
        <f>'Касс. план (50400)'!Q9</f>
        <v>"29" декабря 2018  года</v>
      </c>
      <c r="R9" s="445"/>
      <c r="S9" s="445"/>
    </row>
    <row r="10" spans="1:36" x14ac:dyDescent="0.2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</row>
    <row r="11" spans="1:36" ht="17.850000000000001" customHeight="1" x14ac:dyDescent="0.2">
      <c r="A11" s="208"/>
      <c r="B11" s="450" t="s">
        <v>248</v>
      </c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</row>
    <row r="12" spans="1:36" ht="13.9" customHeight="1" x14ac:dyDescent="0.2">
      <c r="B12" s="443" t="s">
        <v>288</v>
      </c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</row>
    <row r="13" spans="1:36" ht="14.1" customHeight="1" x14ac:dyDescent="0.2">
      <c r="B13" s="440" t="s">
        <v>250</v>
      </c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</row>
    <row r="14" spans="1:36" ht="12.75" customHeight="1" x14ac:dyDescent="0.2">
      <c r="B14" s="423" t="str">
        <f>'Заголовочный раздел'!B19:V19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5"/>
      <c r="AG14" s="5"/>
      <c r="AH14" s="5"/>
      <c r="AI14" s="5"/>
      <c r="AJ14" s="5"/>
    </row>
    <row r="15" spans="1:36" ht="14.1" customHeight="1" x14ac:dyDescent="0.2">
      <c r="B15" s="440" t="s">
        <v>251</v>
      </c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x14ac:dyDescent="0.2"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2:19" ht="12.75" customHeight="1" x14ac:dyDescent="0.2">
      <c r="B17" s="424" t="s">
        <v>27</v>
      </c>
      <c r="C17" s="425" t="s">
        <v>28</v>
      </c>
      <c r="D17" s="425" t="s">
        <v>252</v>
      </c>
      <c r="E17" s="425" t="s">
        <v>159</v>
      </c>
      <c r="F17" s="425" t="s">
        <v>160</v>
      </c>
      <c r="G17" s="427" t="str">
        <f>'Касс. план (50400)'!G17</f>
        <v>Всего на 2019 год</v>
      </c>
      <c r="H17" s="425" t="s">
        <v>278</v>
      </c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2:19" ht="30" customHeight="1" x14ac:dyDescent="0.2">
      <c r="B18" s="424"/>
      <c r="C18" s="425"/>
      <c r="D18" s="425"/>
      <c r="E18" s="425"/>
      <c r="F18" s="425"/>
      <c r="G18" s="427"/>
      <c r="H18" s="239" t="s">
        <v>279</v>
      </c>
      <c r="I18" s="239" t="s">
        <v>280</v>
      </c>
      <c r="J18" s="239" t="s">
        <v>257</v>
      </c>
      <c r="K18" s="239" t="s">
        <v>258</v>
      </c>
      <c r="L18" s="239" t="s">
        <v>259</v>
      </c>
      <c r="M18" s="239" t="s">
        <v>260</v>
      </c>
      <c r="N18" s="239" t="s">
        <v>261</v>
      </c>
      <c r="O18" s="239" t="s">
        <v>262</v>
      </c>
      <c r="P18" s="239" t="s">
        <v>263</v>
      </c>
      <c r="Q18" s="239" t="s">
        <v>264</v>
      </c>
      <c r="R18" s="239" t="s">
        <v>265</v>
      </c>
      <c r="S18" s="239" t="s">
        <v>266</v>
      </c>
    </row>
    <row r="19" spans="2:19" ht="18" customHeight="1" x14ac:dyDescent="0.2">
      <c r="B19" s="240" t="s">
        <v>48</v>
      </c>
      <c r="C19" s="256"/>
      <c r="D19" s="256"/>
      <c r="E19" s="256"/>
      <c r="F19" s="256"/>
      <c r="G19" s="241">
        <f>H19+I19+J19+K19+L19+M19+N19+O19+P19+Q19+R19+S19</f>
        <v>0</v>
      </c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</row>
    <row r="20" spans="2:19" ht="18" customHeight="1" x14ac:dyDescent="0.2">
      <c r="B20" s="243" t="s">
        <v>267</v>
      </c>
      <c r="C20" s="223" t="s">
        <v>58</v>
      </c>
      <c r="D20" s="224" t="s">
        <v>58</v>
      </c>
      <c r="E20" s="224" t="s">
        <v>58</v>
      </c>
      <c r="F20" s="224" t="s">
        <v>58</v>
      </c>
      <c r="G20" s="241">
        <f>H20+I20+J20+K20+L20+M20+N20+O20+P20+Q20+R20+S20</f>
        <v>0</v>
      </c>
      <c r="H20" s="244">
        <f t="shared" ref="H20:S20" si="0">H21-H19</f>
        <v>0</v>
      </c>
      <c r="I20" s="244">
        <f t="shared" si="0"/>
        <v>0</v>
      </c>
      <c r="J20" s="244">
        <f t="shared" si="0"/>
        <v>0</v>
      </c>
      <c r="K20" s="244">
        <f t="shared" si="0"/>
        <v>0</v>
      </c>
      <c r="L20" s="244">
        <f t="shared" si="0"/>
        <v>0</v>
      </c>
      <c r="M20" s="244">
        <f t="shared" si="0"/>
        <v>0</v>
      </c>
      <c r="N20" s="244">
        <f t="shared" si="0"/>
        <v>0</v>
      </c>
      <c r="O20" s="244">
        <f t="shared" si="0"/>
        <v>0</v>
      </c>
      <c r="P20" s="244">
        <f t="shared" si="0"/>
        <v>0</v>
      </c>
      <c r="Q20" s="244">
        <f t="shared" si="0"/>
        <v>0</v>
      </c>
      <c r="R20" s="244">
        <f t="shared" si="0"/>
        <v>0</v>
      </c>
      <c r="S20" s="244">
        <f t="shared" si="0"/>
        <v>0</v>
      </c>
    </row>
    <row r="21" spans="2:19" ht="21" customHeight="1" x14ac:dyDescent="0.2">
      <c r="B21" s="243" t="s">
        <v>56</v>
      </c>
      <c r="C21" s="223" t="s">
        <v>58</v>
      </c>
      <c r="D21" s="224" t="s">
        <v>58</v>
      </c>
      <c r="E21" s="224" t="s">
        <v>58</v>
      </c>
      <c r="F21" s="224" t="s">
        <v>58</v>
      </c>
      <c r="G21" s="241">
        <f>H21+I21+J21+K21+L21+M21+N21+O21+P21+Q21+R21+S21</f>
        <v>0</v>
      </c>
      <c r="H21" s="241">
        <f t="shared" ref="H21:S21" si="1">H23+H44+H190+H126+H118+H140</f>
        <v>0</v>
      </c>
      <c r="I21" s="241">
        <f t="shared" si="1"/>
        <v>0</v>
      </c>
      <c r="J21" s="241">
        <f t="shared" si="1"/>
        <v>0</v>
      </c>
      <c r="K21" s="241">
        <f t="shared" si="1"/>
        <v>0</v>
      </c>
      <c r="L21" s="241">
        <f t="shared" si="1"/>
        <v>0</v>
      </c>
      <c r="M21" s="241">
        <f t="shared" si="1"/>
        <v>0</v>
      </c>
      <c r="N21" s="241">
        <f t="shared" si="1"/>
        <v>0</v>
      </c>
      <c r="O21" s="241">
        <f t="shared" si="1"/>
        <v>0</v>
      </c>
      <c r="P21" s="241">
        <f t="shared" si="1"/>
        <v>0</v>
      </c>
      <c r="Q21" s="241">
        <f t="shared" si="1"/>
        <v>0</v>
      </c>
      <c r="R21" s="241">
        <f t="shared" si="1"/>
        <v>0</v>
      </c>
      <c r="S21" s="241">
        <f t="shared" si="1"/>
        <v>0</v>
      </c>
    </row>
    <row r="22" spans="2:19" ht="12.4" customHeight="1" x14ac:dyDescent="0.2">
      <c r="B22" s="62" t="s">
        <v>19</v>
      </c>
      <c r="C22" s="68" t="s">
        <v>58</v>
      </c>
      <c r="D22" s="227" t="s">
        <v>58</v>
      </c>
      <c r="E22" s="227" t="s">
        <v>58</v>
      </c>
      <c r="F22" s="227" t="s">
        <v>58</v>
      </c>
      <c r="G22" s="245" t="s">
        <v>58</v>
      </c>
      <c r="H22" s="227" t="s">
        <v>58</v>
      </c>
      <c r="I22" s="227" t="s">
        <v>58</v>
      </c>
      <c r="J22" s="227" t="s">
        <v>58</v>
      </c>
      <c r="K22" s="68" t="s">
        <v>58</v>
      </c>
      <c r="L22" s="227" t="s">
        <v>58</v>
      </c>
      <c r="M22" s="227" t="s">
        <v>58</v>
      </c>
      <c r="N22" s="227" t="s">
        <v>58</v>
      </c>
      <c r="O22" s="68" t="s">
        <v>58</v>
      </c>
      <c r="P22" s="227" t="s">
        <v>58</v>
      </c>
      <c r="Q22" s="227" t="s">
        <v>58</v>
      </c>
      <c r="R22" s="227" t="s">
        <v>58</v>
      </c>
      <c r="S22" s="227" t="s">
        <v>58</v>
      </c>
    </row>
    <row r="23" spans="2:19" ht="27.6" customHeight="1" x14ac:dyDescent="0.2">
      <c r="B23" s="246" t="s">
        <v>57</v>
      </c>
      <c r="C23" s="71">
        <v>210</v>
      </c>
      <c r="D23" s="224" t="s">
        <v>58</v>
      </c>
      <c r="E23" s="224" t="s">
        <v>58</v>
      </c>
      <c r="F23" s="224" t="s">
        <v>58</v>
      </c>
      <c r="G23" s="241">
        <f t="shared" ref="G23:G44" si="2">H23+I23+J23+K23+L23+M23+N23+O23+P23+Q23+R23+S23</f>
        <v>0</v>
      </c>
      <c r="H23" s="247">
        <f t="shared" ref="H23:S23" si="3">H24+H30+H36</f>
        <v>0</v>
      </c>
      <c r="I23" s="247">
        <f t="shared" si="3"/>
        <v>0</v>
      </c>
      <c r="J23" s="247">
        <f t="shared" si="3"/>
        <v>0</v>
      </c>
      <c r="K23" s="247">
        <f t="shared" si="3"/>
        <v>0</v>
      </c>
      <c r="L23" s="247">
        <f t="shared" si="3"/>
        <v>0</v>
      </c>
      <c r="M23" s="247">
        <f t="shared" si="3"/>
        <v>0</v>
      </c>
      <c r="N23" s="247">
        <f t="shared" si="3"/>
        <v>0</v>
      </c>
      <c r="O23" s="247">
        <f t="shared" si="3"/>
        <v>0</v>
      </c>
      <c r="P23" s="247">
        <f t="shared" si="3"/>
        <v>0</v>
      </c>
      <c r="Q23" s="247">
        <f t="shared" si="3"/>
        <v>0</v>
      </c>
      <c r="R23" s="247">
        <f t="shared" si="3"/>
        <v>0</v>
      </c>
      <c r="S23" s="247">
        <f t="shared" si="3"/>
        <v>0</v>
      </c>
    </row>
    <row r="24" spans="2:19" ht="23.65" customHeight="1" x14ac:dyDescent="0.2">
      <c r="B24" s="438" t="s">
        <v>59</v>
      </c>
      <c r="C24" s="425">
        <v>211</v>
      </c>
      <c r="D24" s="439">
        <v>111</v>
      </c>
      <c r="E24" s="249" t="s">
        <v>58</v>
      </c>
      <c r="F24" s="249" t="s">
        <v>58</v>
      </c>
      <c r="G24" s="241">
        <f t="shared" si="2"/>
        <v>0</v>
      </c>
      <c r="H24" s="241">
        <f t="shared" ref="H24:S24" si="4">H25+H26+H27+H28+H29</f>
        <v>0</v>
      </c>
      <c r="I24" s="241">
        <f t="shared" si="4"/>
        <v>0</v>
      </c>
      <c r="J24" s="241">
        <f t="shared" si="4"/>
        <v>0</v>
      </c>
      <c r="K24" s="241">
        <f t="shared" si="4"/>
        <v>0</v>
      </c>
      <c r="L24" s="241">
        <f t="shared" si="4"/>
        <v>0</v>
      </c>
      <c r="M24" s="241">
        <f t="shared" si="4"/>
        <v>0</v>
      </c>
      <c r="N24" s="241">
        <f t="shared" si="4"/>
        <v>0</v>
      </c>
      <c r="O24" s="241">
        <f t="shared" si="4"/>
        <v>0</v>
      </c>
      <c r="P24" s="241">
        <f t="shared" si="4"/>
        <v>0</v>
      </c>
      <c r="Q24" s="241">
        <f t="shared" si="4"/>
        <v>0</v>
      </c>
      <c r="R24" s="241">
        <f t="shared" si="4"/>
        <v>0</v>
      </c>
      <c r="S24" s="241">
        <f t="shared" si="4"/>
        <v>0</v>
      </c>
    </row>
    <row r="25" spans="2:19" ht="24.95" customHeight="1" x14ac:dyDescent="0.2">
      <c r="B25" s="438"/>
      <c r="C25" s="425"/>
      <c r="D25" s="439"/>
      <c r="E25" s="250" t="s">
        <v>60</v>
      </c>
      <c r="F25" s="250" t="s">
        <v>61</v>
      </c>
      <c r="G25" s="241">
        <f t="shared" si="2"/>
        <v>0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</row>
    <row r="26" spans="2:19" ht="23.65" customHeight="1" x14ac:dyDescent="0.2">
      <c r="B26" s="438"/>
      <c r="C26" s="425"/>
      <c r="D26" s="439"/>
      <c r="E26" s="250" t="s">
        <v>62</v>
      </c>
      <c r="F26" s="250" t="s">
        <v>62</v>
      </c>
      <c r="G26" s="241">
        <f t="shared" si="2"/>
        <v>0</v>
      </c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</row>
    <row r="27" spans="2:19" ht="24.95" customHeight="1" x14ac:dyDescent="0.2">
      <c r="B27" s="438"/>
      <c r="C27" s="425"/>
      <c r="D27" s="439"/>
      <c r="E27" s="250" t="s">
        <v>63</v>
      </c>
      <c r="F27" s="250" t="s">
        <v>61</v>
      </c>
      <c r="G27" s="241">
        <f t="shared" si="2"/>
        <v>0</v>
      </c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</row>
    <row r="28" spans="2:19" ht="21.2" customHeight="1" x14ac:dyDescent="0.2">
      <c r="B28" s="438"/>
      <c r="C28" s="425"/>
      <c r="D28" s="439"/>
      <c r="E28" s="250" t="s">
        <v>64</v>
      </c>
      <c r="F28" s="250" t="s">
        <v>65</v>
      </c>
      <c r="G28" s="241">
        <f t="shared" si="2"/>
        <v>0</v>
      </c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</row>
    <row r="29" spans="2:19" ht="21" customHeight="1" x14ac:dyDescent="0.2">
      <c r="B29" s="438"/>
      <c r="C29" s="425"/>
      <c r="D29" s="439"/>
      <c r="E29" s="227" t="s">
        <v>64</v>
      </c>
      <c r="F29" s="227" t="s">
        <v>66</v>
      </c>
      <c r="G29" s="241">
        <f t="shared" si="2"/>
        <v>0</v>
      </c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</row>
    <row r="30" spans="2:19" ht="21" customHeight="1" x14ac:dyDescent="0.2">
      <c r="B30" s="438" t="s">
        <v>67</v>
      </c>
      <c r="C30" s="321" t="s">
        <v>68</v>
      </c>
      <c r="D30" s="417" t="s">
        <v>69</v>
      </c>
      <c r="E30" s="249" t="s">
        <v>58</v>
      </c>
      <c r="F30" s="249" t="s">
        <v>58</v>
      </c>
      <c r="G30" s="241">
        <f t="shared" si="2"/>
        <v>0</v>
      </c>
      <c r="H30" s="241">
        <f t="shared" ref="H30:S30" si="5">H31+H32+H33+H34+H35</f>
        <v>0</v>
      </c>
      <c r="I30" s="241">
        <f t="shared" si="5"/>
        <v>0</v>
      </c>
      <c r="J30" s="241">
        <f t="shared" si="5"/>
        <v>0</v>
      </c>
      <c r="K30" s="241">
        <f t="shared" si="5"/>
        <v>0</v>
      </c>
      <c r="L30" s="241">
        <f t="shared" si="5"/>
        <v>0</v>
      </c>
      <c r="M30" s="241">
        <f t="shared" si="5"/>
        <v>0</v>
      </c>
      <c r="N30" s="241">
        <f t="shared" si="5"/>
        <v>0</v>
      </c>
      <c r="O30" s="241">
        <f t="shared" si="5"/>
        <v>0</v>
      </c>
      <c r="P30" s="241">
        <f t="shared" si="5"/>
        <v>0</v>
      </c>
      <c r="Q30" s="241">
        <f t="shared" si="5"/>
        <v>0</v>
      </c>
      <c r="R30" s="241">
        <f t="shared" si="5"/>
        <v>0</v>
      </c>
      <c r="S30" s="241">
        <f t="shared" si="5"/>
        <v>0</v>
      </c>
    </row>
    <row r="31" spans="2:19" ht="21" customHeight="1" x14ac:dyDescent="0.2">
      <c r="B31" s="438"/>
      <c r="C31" s="321"/>
      <c r="D31" s="417"/>
      <c r="E31" s="250" t="s">
        <v>60</v>
      </c>
      <c r="F31" s="250" t="s">
        <v>61</v>
      </c>
      <c r="G31" s="241">
        <f t="shared" si="2"/>
        <v>0</v>
      </c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</row>
    <row r="32" spans="2:19" ht="21" customHeight="1" x14ac:dyDescent="0.2">
      <c r="B32" s="438"/>
      <c r="C32" s="321"/>
      <c r="D32" s="417"/>
      <c r="E32" s="250" t="s">
        <v>62</v>
      </c>
      <c r="F32" s="250" t="s">
        <v>62</v>
      </c>
      <c r="G32" s="241">
        <f t="shared" si="2"/>
        <v>0</v>
      </c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</row>
    <row r="33" spans="2:19" ht="21" customHeight="1" x14ac:dyDescent="0.2">
      <c r="B33" s="438"/>
      <c r="C33" s="321"/>
      <c r="D33" s="417"/>
      <c r="E33" s="250" t="s">
        <v>63</v>
      </c>
      <c r="F33" s="250" t="s">
        <v>61</v>
      </c>
      <c r="G33" s="241">
        <f t="shared" si="2"/>
        <v>0</v>
      </c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2:19" ht="21" customHeight="1" x14ac:dyDescent="0.2">
      <c r="B34" s="438"/>
      <c r="C34" s="321"/>
      <c r="D34" s="417"/>
      <c r="E34" s="250" t="s">
        <v>64</v>
      </c>
      <c r="F34" s="250" t="s">
        <v>65</v>
      </c>
      <c r="G34" s="241">
        <f t="shared" si="2"/>
        <v>0</v>
      </c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</row>
    <row r="35" spans="2:19" ht="21" customHeight="1" x14ac:dyDescent="0.2">
      <c r="B35" s="438"/>
      <c r="C35" s="321"/>
      <c r="D35" s="417"/>
      <c r="E35" s="227" t="s">
        <v>64</v>
      </c>
      <c r="F35" s="227" t="s">
        <v>66</v>
      </c>
      <c r="G35" s="241">
        <f t="shared" si="2"/>
        <v>0</v>
      </c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</row>
    <row r="36" spans="2:19" ht="21" customHeight="1" x14ac:dyDescent="0.2">
      <c r="B36" s="438" t="s">
        <v>70</v>
      </c>
      <c r="C36" s="320">
        <v>213</v>
      </c>
      <c r="D36" s="419">
        <v>119</v>
      </c>
      <c r="E36" s="249" t="s">
        <v>58</v>
      </c>
      <c r="F36" s="249" t="s">
        <v>58</v>
      </c>
      <c r="G36" s="241">
        <f t="shared" si="2"/>
        <v>0</v>
      </c>
      <c r="H36" s="241">
        <f t="shared" ref="H36:S36" si="6">H37+H38+H39+H40+H41</f>
        <v>0</v>
      </c>
      <c r="I36" s="241">
        <f t="shared" si="6"/>
        <v>0</v>
      </c>
      <c r="J36" s="241">
        <f t="shared" si="6"/>
        <v>0</v>
      </c>
      <c r="K36" s="241">
        <f t="shared" si="6"/>
        <v>0</v>
      </c>
      <c r="L36" s="241">
        <f t="shared" si="6"/>
        <v>0</v>
      </c>
      <c r="M36" s="241">
        <f t="shared" si="6"/>
        <v>0</v>
      </c>
      <c r="N36" s="241">
        <f t="shared" si="6"/>
        <v>0</v>
      </c>
      <c r="O36" s="241">
        <f t="shared" si="6"/>
        <v>0</v>
      </c>
      <c r="P36" s="241">
        <f t="shared" si="6"/>
        <v>0</v>
      </c>
      <c r="Q36" s="241">
        <f t="shared" si="6"/>
        <v>0</v>
      </c>
      <c r="R36" s="241">
        <f t="shared" si="6"/>
        <v>0</v>
      </c>
      <c r="S36" s="241">
        <f t="shared" si="6"/>
        <v>0</v>
      </c>
    </row>
    <row r="37" spans="2:19" ht="21" customHeight="1" x14ac:dyDescent="0.2">
      <c r="B37" s="438"/>
      <c r="C37" s="320"/>
      <c r="D37" s="419"/>
      <c r="E37" s="250" t="s">
        <v>60</v>
      </c>
      <c r="F37" s="250" t="s">
        <v>61</v>
      </c>
      <c r="G37" s="241">
        <f t="shared" si="2"/>
        <v>0</v>
      </c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</row>
    <row r="38" spans="2:19" ht="21" customHeight="1" x14ac:dyDescent="0.2">
      <c r="B38" s="438"/>
      <c r="C38" s="320"/>
      <c r="D38" s="419"/>
      <c r="E38" s="250" t="s">
        <v>62</v>
      </c>
      <c r="F38" s="250" t="s">
        <v>62</v>
      </c>
      <c r="G38" s="241">
        <f t="shared" si="2"/>
        <v>0</v>
      </c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</row>
    <row r="39" spans="2:19" ht="21" customHeight="1" x14ac:dyDescent="0.2">
      <c r="B39" s="438"/>
      <c r="C39" s="320"/>
      <c r="D39" s="419"/>
      <c r="E39" s="250" t="s">
        <v>63</v>
      </c>
      <c r="F39" s="250" t="s">
        <v>61</v>
      </c>
      <c r="G39" s="241">
        <f t="shared" si="2"/>
        <v>0</v>
      </c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</row>
    <row r="40" spans="2:19" ht="21" customHeight="1" x14ac:dyDescent="0.2">
      <c r="B40" s="438"/>
      <c r="C40" s="320"/>
      <c r="D40" s="419"/>
      <c r="E40" s="250" t="s">
        <v>64</v>
      </c>
      <c r="F40" s="250" t="s">
        <v>65</v>
      </c>
      <c r="G40" s="241">
        <f t="shared" si="2"/>
        <v>0</v>
      </c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</row>
    <row r="41" spans="2:19" ht="21" customHeight="1" x14ac:dyDescent="0.2">
      <c r="B41" s="438"/>
      <c r="C41" s="320"/>
      <c r="D41" s="419"/>
      <c r="E41" s="227" t="s">
        <v>64</v>
      </c>
      <c r="F41" s="227" t="s">
        <v>66</v>
      </c>
      <c r="G41" s="241">
        <f t="shared" si="2"/>
        <v>0</v>
      </c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</row>
    <row r="42" spans="2:19" ht="34.9" customHeight="1" x14ac:dyDescent="0.2">
      <c r="B42" s="76" t="s">
        <v>71</v>
      </c>
      <c r="C42" s="223" t="s">
        <v>58</v>
      </c>
      <c r="D42" s="224" t="s">
        <v>58</v>
      </c>
      <c r="E42" s="224" t="s">
        <v>58</v>
      </c>
      <c r="F42" s="224" t="s">
        <v>58</v>
      </c>
      <c r="G42" s="241">
        <f t="shared" si="2"/>
        <v>0</v>
      </c>
      <c r="H42" s="252">
        <f t="shared" ref="H42:S42" si="7">H23+H140</f>
        <v>0</v>
      </c>
      <c r="I42" s="252">
        <f t="shared" si="7"/>
        <v>0</v>
      </c>
      <c r="J42" s="252">
        <f t="shared" si="7"/>
        <v>0</v>
      </c>
      <c r="K42" s="252">
        <f t="shared" si="7"/>
        <v>0</v>
      </c>
      <c r="L42" s="252">
        <f t="shared" si="7"/>
        <v>0</v>
      </c>
      <c r="M42" s="252">
        <f t="shared" si="7"/>
        <v>0</v>
      </c>
      <c r="N42" s="252">
        <f t="shared" si="7"/>
        <v>0</v>
      </c>
      <c r="O42" s="252">
        <f t="shared" si="7"/>
        <v>0</v>
      </c>
      <c r="P42" s="252">
        <f t="shared" si="7"/>
        <v>0</v>
      </c>
      <c r="Q42" s="252">
        <f t="shared" si="7"/>
        <v>0</v>
      </c>
      <c r="R42" s="252">
        <f t="shared" si="7"/>
        <v>0</v>
      </c>
      <c r="S42" s="252">
        <f t="shared" si="7"/>
        <v>0</v>
      </c>
    </row>
    <row r="43" spans="2:19" ht="18.75" customHeight="1" x14ac:dyDescent="0.2">
      <c r="B43" s="76" t="s">
        <v>72</v>
      </c>
      <c r="C43" s="223" t="s">
        <v>58</v>
      </c>
      <c r="D43" s="224" t="s">
        <v>58</v>
      </c>
      <c r="E43" s="224" t="s">
        <v>58</v>
      </c>
      <c r="F43" s="224" t="s">
        <v>58</v>
      </c>
      <c r="G43" s="241">
        <f t="shared" si="2"/>
        <v>0</v>
      </c>
      <c r="H43" s="252">
        <f t="shared" ref="H43:S43" si="8">H21-H42</f>
        <v>0</v>
      </c>
      <c r="I43" s="252">
        <f t="shared" si="8"/>
        <v>0</v>
      </c>
      <c r="J43" s="252">
        <f t="shared" si="8"/>
        <v>0</v>
      </c>
      <c r="K43" s="252">
        <f t="shared" si="8"/>
        <v>0</v>
      </c>
      <c r="L43" s="252">
        <f t="shared" si="8"/>
        <v>0</v>
      </c>
      <c r="M43" s="252">
        <f t="shared" si="8"/>
        <v>0</v>
      </c>
      <c r="N43" s="252">
        <f t="shared" si="8"/>
        <v>0</v>
      </c>
      <c r="O43" s="252">
        <f t="shared" si="8"/>
        <v>0</v>
      </c>
      <c r="P43" s="252">
        <f t="shared" si="8"/>
        <v>0</v>
      </c>
      <c r="Q43" s="252">
        <f t="shared" si="8"/>
        <v>0</v>
      </c>
      <c r="R43" s="252">
        <f t="shared" si="8"/>
        <v>0</v>
      </c>
      <c r="S43" s="252">
        <f t="shared" si="8"/>
        <v>0</v>
      </c>
    </row>
    <row r="44" spans="2:19" ht="21" customHeight="1" x14ac:dyDescent="0.2">
      <c r="B44" s="246" t="s">
        <v>73</v>
      </c>
      <c r="C44" s="223" t="s">
        <v>268</v>
      </c>
      <c r="D44" s="224" t="s">
        <v>58</v>
      </c>
      <c r="E44" s="224" t="s">
        <v>58</v>
      </c>
      <c r="F44" s="224" t="s">
        <v>58</v>
      </c>
      <c r="G44" s="241">
        <f t="shared" si="2"/>
        <v>0</v>
      </c>
      <c r="H44" s="247">
        <f t="shared" ref="H44:S44" si="9">H52+H72+H78+H84+H102+H46</f>
        <v>0</v>
      </c>
      <c r="I44" s="247">
        <f t="shared" si="9"/>
        <v>0</v>
      </c>
      <c r="J44" s="247">
        <f t="shared" si="9"/>
        <v>0</v>
      </c>
      <c r="K44" s="247">
        <f t="shared" si="9"/>
        <v>0</v>
      </c>
      <c r="L44" s="247">
        <f t="shared" si="9"/>
        <v>0</v>
      </c>
      <c r="M44" s="247">
        <f t="shared" si="9"/>
        <v>0</v>
      </c>
      <c r="N44" s="247">
        <f t="shared" si="9"/>
        <v>0</v>
      </c>
      <c r="O44" s="247">
        <f t="shared" si="9"/>
        <v>0</v>
      </c>
      <c r="P44" s="247">
        <f t="shared" si="9"/>
        <v>0</v>
      </c>
      <c r="Q44" s="247">
        <f t="shared" si="9"/>
        <v>0</v>
      </c>
      <c r="R44" s="247">
        <f t="shared" si="9"/>
        <v>0</v>
      </c>
      <c r="S44" s="247">
        <f t="shared" si="9"/>
        <v>0</v>
      </c>
    </row>
    <row r="45" spans="2:19" ht="18.75" customHeight="1" x14ac:dyDescent="0.2">
      <c r="B45" s="248" t="s">
        <v>74</v>
      </c>
      <c r="C45" s="68" t="s">
        <v>58</v>
      </c>
      <c r="D45" s="227" t="s">
        <v>58</v>
      </c>
      <c r="E45" s="227" t="s">
        <v>58</v>
      </c>
      <c r="F45" s="227" t="s">
        <v>58</v>
      </c>
      <c r="G45" s="245" t="s">
        <v>58</v>
      </c>
      <c r="H45" s="227" t="s">
        <v>58</v>
      </c>
      <c r="I45" s="227" t="s">
        <v>58</v>
      </c>
      <c r="J45" s="227" t="s">
        <v>58</v>
      </c>
      <c r="K45" s="68" t="s">
        <v>58</v>
      </c>
      <c r="L45" s="227" t="s">
        <v>58</v>
      </c>
      <c r="M45" s="227" t="s">
        <v>58</v>
      </c>
      <c r="N45" s="227" t="s">
        <v>58</v>
      </c>
      <c r="O45" s="68" t="s">
        <v>58</v>
      </c>
      <c r="P45" s="227" t="s">
        <v>58</v>
      </c>
      <c r="Q45" s="227" t="s">
        <v>58</v>
      </c>
      <c r="R45" s="227" t="s">
        <v>58</v>
      </c>
      <c r="S45" s="227" t="s">
        <v>58</v>
      </c>
    </row>
    <row r="46" spans="2:19" ht="18.75" customHeight="1" x14ac:dyDescent="0.2">
      <c r="B46" s="438" t="s">
        <v>75</v>
      </c>
      <c r="C46" s="321" t="s">
        <v>269</v>
      </c>
      <c r="D46" s="417" t="s">
        <v>211</v>
      </c>
      <c r="E46" s="249" t="s">
        <v>58</v>
      </c>
      <c r="F46" s="249" t="s">
        <v>58</v>
      </c>
      <c r="G46" s="241">
        <f t="shared" ref="G46:G52" si="10">H46+I46+J46+K46+L46+M46+N46+O46+P46+Q46+R46+S46</f>
        <v>0</v>
      </c>
      <c r="H46" s="241">
        <f t="shared" ref="H46:S46" si="11">H47+H48+H49+H50+H51</f>
        <v>0</v>
      </c>
      <c r="I46" s="241">
        <f t="shared" si="11"/>
        <v>0</v>
      </c>
      <c r="J46" s="241">
        <f t="shared" si="11"/>
        <v>0</v>
      </c>
      <c r="K46" s="241">
        <f t="shared" si="11"/>
        <v>0</v>
      </c>
      <c r="L46" s="241">
        <f t="shared" si="11"/>
        <v>0</v>
      </c>
      <c r="M46" s="241">
        <f t="shared" si="11"/>
        <v>0</v>
      </c>
      <c r="N46" s="241">
        <f t="shared" si="11"/>
        <v>0</v>
      </c>
      <c r="O46" s="241">
        <f t="shared" si="11"/>
        <v>0</v>
      </c>
      <c r="P46" s="241">
        <f t="shared" si="11"/>
        <v>0</v>
      </c>
      <c r="Q46" s="241">
        <f t="shared" si="11"/>
        <v>0</v>
      </c>
      <c r="R46" s="241">
        <f t="shared" si="11"/>
        <v>0</v>
      </c>
      <c r="S46" s="241">
        <f t="shared" si="11"/>
        <v>0</v>
      </c>
    </row>
    <row r="47" spans="2:19" ht="18.75" customHeight="1" x14ac:dyDescent="0.2">
      <c r="B47" s="438"/>
      <c r="C47" s="321"/>
      <c r="D47" s="417"/>
      <c r="E47" s="250" t="s">
        <v>60</v>
      </c>
      <c r="F47" s="250" t="s">
        <v>61</v>
      </c>
      <c r="G47" s="241">
        <f t="shared" si="10"/>
        <v>0</v>
      </c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</row>
    <row r="48" spans="2:19" ht="18.75" customHeight="1" x14ac:dyDescent="0.2">
      <c r="B48" s="438"/>
      <c r="C48" s="321"/>
      <c r="D48" s="417"/>
      <c r="E48" s="250" t="s">
        <v>62</v>
      </c>
      <c r="F48" s="250" t="s">
        <v>62</v>
      </c>
      <c r="G48" s="241">
        <f t="shared" si="10"/>
        <v>0</v>
      </c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</row>
    <row r="49" spans="2:19" ht="18.75" customHeight="1" x14ac:dyDescent="0.2">
      <c r="B49" s="438"/>
      <c r="C49" s="321"/>
      <c r="D49" s="417"/>
      <c r="E49" s="250" t="s">
        <v>63</v>
      </c>
      <c r="F49" s="250" t="s">
        <v>61</v>
      </c>
      <c r="G49" s="241">
        <f t="shared" si="10"/>
        <v>0</v>
      </c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</row>
    <row r="50" spans="2:19" ht="18.75" customHeight="1" x14ac:dyDescent="0.2">
      <c r="B50" s="438"/>
      <c r="C50" s="321"/>
      <c r="D50" s="417"/>
      <c r="E50" s="250" t="s">
        <v>64</v>
      </c>
      <c r="F50" s="250" t="s">
        <v>65</v>
      </c>
      <c r="G50" s="241">
        <f t="shared" si="10"/>
        <v>0</v>
      </c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</row>
    <row r="51" spans="2:19" ht="21" customHeight="1" x14ac:dyDescent="0.2">
      <c r="B51" s="438"/>
      <c r="C51" s="321"/>
      <c r="D51" s="417"/>
      <c r="E51" s="227" t="s">
        <v>64</v>
      </c>
      <c r="F51" s="227" t="s">
        <v>66</v>
      </c>
      <c r="G51" s="241">
        <f t="shared" si="10"/>
        <v>0</v>
      </c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</row>
    <row r="52" spans="2:19" ht="21" customHeight="1" x14ac:dyDescent="0.2">
      <c r="B52" s="246" t="s">
        <v>76</v>
      </c>
      <c r="C52" s="223" t="s">
        <v>270</v>
      </c>
      <c r="D52" s="224" t="s">
        <v>58</v>
      </c>
      <c r="E52" s="224" t="s">
        <v>58</v>
      </c>
      <c r="F52" s="224" t="s">
        <v>58</v>
      </c>
      <c r="G52" s="241">
        <f t="shared" si="10"/>
        <v>0</v>
      </c>
      <c r="H52" s="253">
        <f t="shared" ref="H52:S52" si="12">H54+H60+H66</f>
        <v>0</v>
      </c>
      <c r="I52" s="253">
        <f t="shared" si="12"/>
        <v>0</v>
      </c>
      <c r="J52" s="253">
        <f t="shared" si="12"/>
        <v>0</v>
      </c>
      <c r="K52" s="253">
        <f t="shared" si="12"/>
        <v>0</v>
      </c>
      <c r="L52" s="253">
        <f t="shared" si="12"/>
        <v>0</v>
      </c>
      <c r="M52" s="253">
        <f t="shared" si="12"/>
        <v>0</v>
      </c>
      <c r="N52" s="253">
        <f t="shared" si="12"/>
        <v>0</v>
      </c>
      <c r="O52" s="253">
        <f t="shared" si="12"/>
        <v>0</v>
      </c>
      <c r="P52" s="253">
        <f t="shared" si="12"/>
        <v>0</v>
      </c>
      <c r="Q52" s="253">
        <f t="shared" si="12"/>
        <v>0</v>
      </c>
      <c r="R52" s="253">
        <f t="shared" si="12"/>
        <v>0</v>
      </c>
      <c r="S52" s="253">
        <f t="shared" si="12"/>
        <v>0</v>
      </c>
    </row>
    <row r="53" spans="2:19" ht="11.25" customHeight="1" x14ac:dyDescent="0.2">
      <c r="B53" s="248" t="s">
        <v>19</v>
      </c>
      <c r="C53" s="68" t="s">
        <v>58</v>
      </c>
      <c r="D53" s="227" t="s">
        <v>58</v>
      </c>
      <c r="E53" s="227" t="s">
        <v>58</v>
      </c>
      <c r="F53" s="227" t="s">
        <v>58</v>
      </c>
      <c r="G53" s="245" t="s">
        <v>58</v>
      </c>
      <c r="H53" s="227" t="s">
        <v>58</v>
      </c>
      <c r="I53" s="227" t="s">
        <v>58</v>
      </c>
      <c r="J53" s="227" t="s">
        <v>58</v>
      </c>
      <c r="K53" s="68" t="s">
        <v>58</v>
      </c>
      <c r="L53" s="227" t="s">
        <v>58</v>
      </c>
      <c r="M53" s="227" t="s">
        <v>58</v>
      </c>
      <c r="N53" s="227" t="s">
        <v>58</v>
      </c>
      <c r="O53" s="68" t="s">
        <v>58</v>
      </c>
      <c r="P53" s="227" t="s">
        <v>58</v>
      </c>
      <c r="Q53" s="227" t="s">
        <v>58</v>
      </c>
      <c r="R53" s="227" t="s">
        <v>58</v>
      </c>
      <c r="S53" s="227" t="s">
        <v>58</v>
      </c>
    </row>
    <row r="54" spans="2:19" ht="22.5" customHeight="1" x14ac:dyDescent="0.2">
      <c r="B54" s="438" t="s">
        <v>271</v>
      </c>
      <c r="C54" s="321" t="s">
        <v>270</v>
      </c>
      <c r="D54" s="417" t="s">
        <v>69</v>
      </c>
      <c r="E54" s="249" t="s">
        <v>58</v>
      </c>
      <c r="F54" s="249" t="s">
        <v>58</v>
      </c>
      <c r="G54" s="241">
        <f t="shared" ref="G54:G83" si="13">H54+I54+J54+K54+L54+M54+N54+O54+P54+Q54+R54+S54</f>
        <v>0</v>
      </c>
      <c r="H54" s="241">
        <f t="shared" ref="H54:S54" si="14">H55+H56+H57+H58+H59</f>
        <v>0</v>
      </c>
      <c r="I54" s="241">
        <f t="shared" si="14"/>
        <v>0</v>
      </c>
      <c r="J54" s="241">
        <f t="shared" si="14"/>
        <v>0</v>
      </c>
      <c r="K54" s="241">
        <f t="shared" si="14"/>
        <v>0</v>
      </c>
      <c r="L54" s="241">
        <f t="shared" si="14"/>
        <v>0</v>
      </c>
      <c r="M54" s="241">
        <f t="shared" si="14"/>
        <v>0</v>
      </c>
      <c r="N54" s="241">
        <f t="shared" si="14"/>
        <v>0</v>
      </c>
      <c r="O54" s="241">
        <f t="shared" si="14"/>
        <v>0</v>
      </c>
      <c r="P54" s="241">
        <f t="shared" si="14"/>
        <v>0</v>
      </c>
      <c r="Q54" s="241">
        <f t="shared" si="14"/>
        <v>0</v>
      </c>
      <c r="R54" s="241">
        <f t="shared" si="14"/>
        <v>0</v>
      </c>
      <c r="S54" s="241">
        <f t="shared" si="14"/>
        <v>0</v>
      </c>
    </row>
    <row r="55" spans="2:19" ht="22.5" customHeight="1" x14ac:dyDescent="0.2">
      <c r="B55" s="438"/>
      <c r="C55" s="321"/>
      <c r="D55" s="417"/>
      <c r="E55" s="250" t="s">
        <v>60</v>
      </c>
      <c r="F55" s="250" t="s">
        <v>61</v>
      </c>
      <c r="G55" s="241">
        <f t="shared" si="13"/>
        <v>0</v>
      </c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</row>
    <row r="56" spans="2:19" ht="22.5" customHeight="1" x14ac:dyDescent="0.2">
      <c r="B56" s="438"/>
      <c r="C56" s="321"/>
      <c r="D56" s="417"/>
      <c r="E56" s="250" t="s">
        <v>62</v>
      </c>
      <c r="F56" s="250" t="s">
        <v>62</v>
      </c>
      <c r="G56" s="241">
        <f t="shared" si="13"/>
        <v>0</v>
      </c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</row>
    <row r="57" spans="2:19" ht="22.5" customHeight="1" x14ac:dyDescent="0.2">
      <c r="B57" s="438"/>
      <c r="C57" s="321"/>
      <c r="D57" s="417"/>
      <c r="E57" s="250" t="s">
        <v>63</v>
      </c>
      <c r="F57" s="250" t="s">
        <v>61</v>
      </c>
      <c r="G57" s="241">
        <f t="shared" si="13"/>
        <v>0</v>
      </c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</row>
    <row r="58" spans="2:19" ht="22.5" customHeight="1" x14ac:dyDescent="0.2">
      <c r="B58" s="438"/>
      <c r="C58" s="321"/>
      <c r="D58" s="417"/>
      <c r="E58" s="250" t="s">
        <v>64</v>
      </c>
      <c r="F58" s="250" t="s">
        <v>65</v>
      </c>
      <c r="G58" s="241">
        <f t="shared" si="13"/>
        <v>0</v>
      </c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</row>
    <row r="59" spans="2:19" ht="22.5" customHeight="1" x14ac:dyDescent="0.2">
      <c r="B59" s="438"/>
      <c r="C59" s="321"/>
      <c r="D59" s="417"/>
      <c r="E59" s="227" t="s">
        <v>64</v>
      </c>
      <c r="F59" s="227" t="s">
        <v>66</v>
      </c>
      <c r="G59" s="241">
        <f t="shared" si="13"/>
        <v>0</v>
      </c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</row>
    <row r="60" spans="2:19" ht="22.5" customHeight="1" x14ac:dyDescent="0.2">
      <c r="B60" s="438"/>
      <c r="C60" s="321"/>
      <c r="D60" s="417" t="s">
        <v>211</v>
      </c>
      <c r="E60" s="249" t="s">
        <v>58</v>
      </c>
      <c r="F60" s="249" t="s">
        <v>58</v>
      </c>
      <c r="G60" s="241">
        <f t="shared" si="13"/>
        <v>0</v>
      </c>
      <c r="H60" s="241">
        <f t="shared" ref="H60:S60" si="15">H61+H62+H63+H64+H65</f>
        <v>0</v>
      </c>
      <c r="I60" s="241">
        <f t="shared" si="15"/>
        <v>0</v>
      </c>
      <c r="J60" s="241">
        <f t="shared" si="15"/>
        <v>0</v>
      </c>
      <c r="K60" s="241">
        <f t="shared" si="15"/>
        <v>0</v>
      </c>
      <c r="L60" s="241">
        <f t="shared" si="15"/>
        <v>0</v>
      </c>
      <c r="M60" s="241">
        <f t="shared" si="15"/>
        <v>0</v>
      </c>
      <c r="N60" s="241">
        <f t="shared" si="15"/>
        <v>0</v>
      </c>
      <c r="O60" s="241">
        <f t="shared" si="15"/>
        <v>0</v>
      </c>
      <c r="P60" s="241">
        <f t="shared" si="15"/>
        <v>0</v>
      </c>
      <c r="Q60" s="241">
        <f t="shared" si="15"/>
        <v>0</v>
      </c>
      <c r="R60" s="241">
        <f t="shared" si="15"/>
        <v>0</v>
      </c>
      <c r="S60" s="241">
        <f t="shared" si="15"/>
        <v>0</v>
      </c>
    </row>
    <row r="61" spans="2:19" ht="22.5" customHeight="1" x14ac:dyDescent="0.2">
      <c r="B61" s="438"/>
      <c r="C61" s="321"/>
      <c r="D61" s="417"/>
      <c r="E61" s="250" t="s">
        <v>60</v>
      </c>
      <c r="F61" s="250" t="s">
        <v>61</v>
      </c>
      <c r="G61" s="241">
        <f t="shared" si="13"/>
        <v>0</v>
      </c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</row>
    <row r="62" spans="2:19" ht="22.5" customHeight="1" x14ac:dyDescent="0.2">
      <c r="B62" s="438"/>
      <c r="C62" s="321"/>
      <c r="D62" s="417"/>
      <c r="E62" s="250" t="s">
        <v>62</v>
      </c>
      <c r="F62" s="250" t="s">
        <v>62</v>
      </c>
      <c r="G62" s="241">
        <f t="shared" si="13"/>
        <v>0</v>
      </c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</row>
    <row r="63" spans="2:19" ht="22.5" customHeight="1" x14ac:dyDescent="0.2">
      <c r="B63" s="438"/>
      <c r="C63" s="321"/>
      <c r="D63" s="417"/>
      <c r="E63" s="250" t="s">
        <v>63</v>
      </c>
      <c r="F63" s="250" t="s">
        <v>61</v>
      </c>
      <c r="G63" s="241">
        <f t="shared" si="13"/>
        <v>0</v>
      </c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</row>
    <row r="64" spans="2:19" ht="22.5" customHeight="1" x14ac:dyDescent="0.2">
      <c r="B64" s="438"/>
      <c r="C64" s="321"/>
      <c r="D64" s="417"/>
      <c r="E64" s="250" t="s">
        <v>64</v>
      </c>
      <c r="F64" s="250" t="s">
        <v>65</v>
      </c>
      <c r="G64" s="241">
        <f t="shared" si="13"/>
        <v>0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</row>
    <row r="65" spans="2:19" ht="22.5" customHeight="1" x14ac:dyDescent="0.2">
      <c r="B65" s="438"/>
      <c r="C65" s="321"/>
      <c r="D65" s="417"/>
      <c r="E65" s="227" t="s">
        <v>64</v>
      </c>
      <c r="F65" s="227" t="s">
        <v>66</v>
      </c>
      <c r="G65" s="241">
        <f t="shared" si="13"/>
        <v>0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</row>
    <row r="66" spans="2:19" ht="22.5" customHeight="1" x14ac:dyDescent="0.2">
      <c r="B66" s="438"/>
      <c r="C66" s="321"/>
      <c r="D66" s="417" t="s">
        <v>214</v>
      </c>
      <c r="E66" s="249" t="s">
        <v>58</v>
      </c>
      <c r="F66" s="249" t="s">
        <v>58</v>
      </c>
      <c r="G66" s="241">
        <f t="shared" si="13"/>
        <v>0</v>
      </c>
      <c r="H66" s="241">
        <f t="shared" ref="H66:S66" si="16">H67+H68+H69+H70+H71</f>
        <v>0</v>
      </c>
      <c r="I66" s="241">
        <f t="shared" si="16"/>
        <v>0</v>
      </c>
      <c r="J66" s="241">
        <f t="shared" si="16"/>
        <v>0</v>
      </c>
      <c r="K66" s="241">
        <f t="shared" si="16"/>
        <v>0</v>
      </c>
      <c r="L66" s="241">
        <f t="shared" si="16"/>
        <v>0</v>
      </c>
      <c r="M66" s="241">
        <f t="shared" si="16"/>
        <v>0</v>
      </c>
      <c r="N66" s="241">
        <f t="shared" si="16"/>
        <v>0</v>
      </c>
      <c r="O66" s="241">
        <f t="shared" si="16"/>
        <v>0</v>
      </c>
      <c r="P66" s="241">
        <f t="shared" si="16"/>
        <v>0</v>
      </c>
      <c r="Q66" s="241">
        <f t="shared" si="16"/>
        <v>0</v>
      </c>
      <c r="R66" s="241">
        <f t="shared" si="16"/>
        <v>0</v>
      </c>
      <c r="S66" s="241">
        <f t="shared" si="16"/>
        <v>0</v>
      </c>
    </row>
    <row r="67" spans="2:19" ht="22.5" customHeight="1" x14ac:dyDescent="0.2">
      <c r="B67" s="438"/>
      <c r="C67" s="321"/>
      <c r="D67" s="417"/>
      <c r="E67" s="250" t="s">
        <v>60</v>
      </c>
      <c r="F67" s="250" t="s">
        <v>61</v>
      </c>
      <c r="G67" s="241">
        <f t="shared" si="13"/>
        <v>0</v>
      </c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</row>
    <row r="68" spans="2:19" ht="22.5" customHeight="1" x14ac:dyDescent="0.2">
      <c r="B68" s="438"/>
      <c r="C68" s="321"/>
      <c r="D68" s="417"/>
      <c r="E68" s="250" t="s">
        <v>62</v>
      </c>
      <c r="F68" s="250" t="s">
        <v>62</v>
      </c>
      <c r="G68" s="241">
        <f t="shared" si="13"/>
        <v>0</v>
      </c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</row>
    <row r="69" spans="2:19" ht="22.5" customHeight="1" x14ac:dyDescent="0.2">
      <c r="B69" s="438"/>
      <c r="C69" s="321"/>
      <c r="D69" s="417"/>
      <c r="E69" s="250" t="s">
        <v>63</v>
      </c>
      <c r="F69" s="250" t="s">
        <v>61</v>
      </c>
      <c r="G69" s="241">
        <f t="shared" si="13"/>
        <v>0</v>
      </c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</row>
    <row r="70" spans="2:19" ht="22.5" customHeight="1" x14ac:dyDescent="0.2">
      <c r="B70" s="438"/>
      <c r="C70" s="321"/>
      <c r="D70" s="417"/>
      <c r="E70" s="250" t="s">
        <v>64</v>
      </c>
      <c r="F70" s="250" t="s">
        <v>65</v>
      </c>
      <c r="G70" s="241">
        <f t="shared" si="13"/>
        <v>0</v>
      </c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</row>
    <row r="71" spans="2:19" ht="22.5" customHeight="1" x14ac:dyDescent="0.2">
      <c r="B71" s="438"/>
      <c r="C71" s="321"/>
      <c r="D71" s="417"/>
      <c r="E71" s="227" t="s">
        <v>64</v>
      </c>
      <c r="F71" s="227" t="s">
        <v>66</v>
      </c>
      <c r="G71" s="241">
        <f t="shared" si="13"/>
        <v>0</v>
      </c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</row>
    <row r="72" spans="2:19" ht="22.5" customHeight="1" x14ac:dyDescent="0.2">
      <c r="B72" s="438" t="s">
        <v>77</v>
      </c>
      <c r="C72" s="321" t="s">
        <v>215</v>
      </c>
      <c r="D72" s="417" t="s">
        <v>211</v>
      </c>
      <c r="E72" s="249" t="s">
        <v>58</v>
      </c>
      <c r="F72" s="249" t="s">
        <v>58</v>
      </c>
      <c r="G72" s="241">
        <f t="shared" si="13"/>
        <v>0</v>
      </c>
      <c r="H72" s="241">
        <f t="shared" ref="H72:S72" si="17">H73+H74+H75+H76+H77</f>
        <v>0</v>
      </c>
      <c r="I72" s="241">
        <f t="shared" si="17"/>
        <v>0</v>
      </c>
      <c r="J72" s="241">
        <f t="shared" si="17"/>
        <v>0</v>
      </c>
      <c r="K72" s="241">
        <f t="shared" si="17"/>
        <v>0</v>
      </c>
      <c r="L72" s="241">
        <f t="shared" si="17"/>
        <v>0</v>
      </c>
      <c r="M72" s="241">
        <f t="shared" si="17"/>
        <v>0</v>
      </c>
      <c r="N72" s="241">
        <f t="shared" si="17"/>
        <v>0</v>
      </c>
      <c r="O72" s="241">
        <f t="shared" si="17"/>
        <v>0</v>
      </c>
      <c r="P72" s="241">
        <f t="shared" si="17"/>
        <v>0</v>
      </c>
      <c r="Q72" s="241">
        <f t="shared" si="17"/>
        <v>0</v>
      </c>
      <c r="R72" s="241">
        <f t="shared" si="17"/>
        <v>0</v>
      </c>
      <c r="S72" s="241">
        <f t="shared" si="17"/>
        <v>0</v>
      </c>
    </row>
    <row r="73" spans="2:19" ht="22.5" customHeight="1" x14ac:dyDescent="0.2">
      <c r="B73" s="438"/>
      <c r="C73" s="321"/>
      <c r="D73" s="417"/>
      <c r="E73" s="250" t="s">
        <v>60</v>
      </c>
      <c r="F73" s="250" t="s">
        <v>61</v>
      </c>
      <c r="G73" s="241">
        <f t="shared" si="13"/>
        <v>0</v>
      </c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</row>
    <row r="74" spans="2:19" ht="22.5" customHeight="1" x14ac:dyDescent="0.2">
      <c r="B74" s="438"/>
      <c r="C74" s="321"/>
      <c r="D74" s="417"/>
      <c r="E74" s="250" t="s">
        <v>62</v>
      </c>
      <c r="F74" s="250" t="s">
        <v>62</v>
      </c>
      <c r="G74" s="241">
        <f t="shared" si="13"/>
        <v>0</v>
      </c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</row>
    <row r="75" spans="2:19" ht="22.5" customHeight="1" x14ac:dyDescent="0.2">
      <c r="B75" s="438"/>
      <c r="C75" s="321"/>
      <c r="D75" s="417"/>
      <c r="E75" s="250" t="s">
        <v>63</v>
      </c>
      <c r="F75" s="250" t="s">
        <v>61</v>
      </c>
      <c r="G75" s="241">
        <f t="shared" si="13"/>
        <v>0</v>
      </c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</row>
    <row r="76" spans="2:19" ht="22.5" customHeight="1" x14ac:dyDescent="0.2">
      <c r="B76" s="438"/>
      <c r="C76" s="321"/>
      <c r="D76" s="417"/>
      <c r="E76" s="250" t="s">
        <v>64</v>
      </c>
      <c r="F76" s="250" t="s">
        <v>65</v>
      </c>
      <c r="G76" s="241">
        <f t="shared" si="13"/>
        <v>0</v>
      </c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</row>
    <row r="77" spans="2:19" ht="21" customHeight="1" x14ac:dyDescent="0.2">
      <c r="B77" s="438"/>
      <c r="C77" s="321"/>
      <c r="D77" s="417"/>
      <c r="E77" s="227" t="s">
        <v>64</v>
      </c>
      <c r="F77" s="227" t="s">
        <v>66</v>
      </c>
      <c r="G77" s="241">
        <f t="shared" si="13"/>
        <v>0</v>
      </c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</row>
    <row r="78" spans="2:19" ht="21" customHeight="1" x14ac:dyDescent="0.2">
      <c r="B78" s="438" t="s">
        <v>78</v>
      </c>
      <c r="C78" s="321" t="s">
        <v>216</v>
      </c>
      <c r="D78" s="417" t="s">
        <v>211</v>
      </c>
      <c r="E78" s="249" t="s">
        <v>58</v>
      </c>
      <c r="F78" s="249" t="s">
        <v>58</v>
      </c>
      <c r="G78" s="241">
        <f t="shared" si="13"/>
        <v>0</v>
      </c>
      <c r="H78" s="241">
        <f t="shared" ref="H78:S78" si="18">H79+H80+H81+H82+H83</f>
        <v>0</v>
      </c>
      <c r="I78" s="241">
        <f t="shared" si="18"/>
        <v>0</v>
      </c>
      <c r="J78" s="241">
        <f t="shared" si="18"/>
        <v>0</v>
      </c>
      <c r="K78" s="241">
        <f t="shared" si="18"/>
        <v>0</v>
      </c>
      <c r="L78" s="241">
        <f t="shared" si="18"/>
        <v>0</v>
      </c>
      <c r="M78" s="241">
        <f t="shared" si="18"/>
        <v>0</v>
      </c>
      <c r="N78" s="241">
        <f t="shared" si="18"/>
        <v>0</v>
      </c>
      <c r="O78" s="241">
        <f t="shared" si="18"/>
        <v>0</v>
      </c>
      <c r="P78" s="241">
        <f t="shared" si="18"/>
        <v>0</v>
      </c>
      <c r="Q78" s="241">
        <f t="shared" si="18"/>
        <v>0</v>
      </c>
      <c r="R78" s="241">
        <f t="shared" si="18"/>
        <v>0</v>
      </c>
      <c r="S78" s="241">
        <f t="shared" si="18"/>
        <v>0</v>
      </c>
    </row>
    <row r="79" spans="2:19" ht="21" customHeight="1" x14ac:dyDescent="0.2">
      <c r="B79" s="438"/>
      <c r="C79" s="321"/>
      <c r="D79" s="417"/>
      <c r="E79" s="250" t="s">
        <v>60</v>
      </c>
      <c r="F79" s="250" t="s">
        <v>61</v>
      </c>
      <c r="G79" s="241">
        <f t="shared" si="13"/>
        <v>0</v>
      </c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</row>
    <row r="80" spans="2:19" ht="21" customHeight="1" x14ac:dyDescent="0.2">
      <c r="B80" s="438"/>
      <c r="C80" s="321"/>
      <c r="D80" s="417"/>
      <c r="E80" s="250" t="s">
        <v>62</v>
      </c>
      <c r="F80" s="250" t="s">
        <v>62</v>
      </c>
      <c r="G80" s="241">
        <f t="shared" si="13"/>
        <v>0</v>
      </c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</row>
    <row r="81" spans="2:19" ht="21" customHeight="1" x14ac:dyDescent="0.2">
      <c r="B81" s="438"/>
      <c r="C81" s="321"/>
      <c r="D81" s="417"/>
      <c r="E81" s="250" t="s">
        <v>63</v>
      </c>
      <c r="F81" s="250" t="s">
        <v>61</v>
      </c>
      <c r="G81" s="241">
        <f t="shared" si="13"/>
        <v>0</v>
      </c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</row>
    <row r="82" spans="2:19" ht="21" customHeight="1" x14ac:dyDescent="0.2">
      <c r="B82" s="438"/>
      <c r="C82" s="321"/>
      <c r="D82" s="417"/>
      <c r="E82" s="250" t="s">
        <v>64</v>
      </c>
      <c r="F82" s="250" t="s">
        <v>65</v>
      </c>
      <c r="G82" s="241">
        <f t="shared" si="13"/>
        <v>0</v>
      </c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</row>
    <row r="83" spans="2:19" ht="21" customHeight="1" x14ac:dyDescent="0.2">
      <c r="B83" s="438"/>
      <c r="C83" s="321"/>
      <c r="D83" s="417"/>
      <c r="E83" s="227" t="s">
        <v>64</v>
      </c>
      <c r="F83" s="227" t="s">
        <v>66</v>
      </c>
      <c r="G83" s="241">
        <f t="shared" si="13"/>
        <v>0</v>
      </c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</row>
    <row r="84" spans="2:19" ht="21" customHeight="1" x14ac:dyDescent="0.2">
      <c r="B84" s="246" t="s">
        <v>79</v>
      </c>
      <c r="C84" s="68" t="s">
        <v>217</v>
      </c>
      <c r="D84" s="227" t="s">
        <v>58</v>
      </c>
      <c r="E84" s="227" t="s">
        <v>58</v>
      </c>
      <c r="F84" s="227" t="s">
        <v>58</v>
      </c>
      <c r="G84" s="241">
        <f>H83+I83+J83+K83+L83+M83+N83+O83+P83+Q83+R83+S83</f>
        <v>0</v>
      </c>
      <c r="H84" s="254">
        <f t="shared" ref="H84:S84" si="19">H86+H92</f>
        <v>0</v>
      </c>
      <c r="I84" s="254">
        <f t="shared" si="19"/>
        <v>0</v>
      </c>
      <c r="J84" s="254">
        <f t="shared" si="19"/>
        <v>0</v>
      </c>
      <c r="K84" s="254">
        <f t="shared" si="19"/>
        <v>0</v>
      </c>
      <c r="L84" s="254">
        <f t="shared" si="19"/>
        <v>0</v>
      </c>
      <c r="M84" s="254">
        <f t="shared" si="19"/>
        <v>0</v>
      </c>
      <c r="N84" s="254">
        <f t="shared" si="19"/>
        <v>0</v>
      </c>
      <c r="O84" s="254">
        <f t="shared" si="19"/>
        <v>0</v>
      </c>
      <c r="P84" s="254">
        <f t="shared" si="19"/>
        <v>0</v>
      </c>
      <c r="Q84" s="254">
        <f t="shared" si="19"/>
        <v>0</v>
      </c>
      <c r="R84" s="254">
        <f t="shared" si="19"/>
        <v>0</v>
      </c>
      <c r="S84" s="254">
        <f t="shared" si="19"/>
        <v>0</v>
      </c>
    </row>
    <row r="85" spans="2:19" ht="11.25" customHeight="1" x14ac:dyDescent="0.2">
      <c r="B85" s="248" t="s">
        <v>19</v>
      </c>
      <c r="C85" s="68" t="s">
        <v>58</v>
      </c>
      <c r="D85" s="227" t="s">
        <v>58</v>
      </c>
      <c r="E85" s="227" t="s">
        <v>58</v>
      </c>
      <c r="F85" s="227" t="s">
        <v>58</v>
      </c>
      <c r="G85" s="245" t="s">
        <v>58</v>
      </c>
      <c r="H85" s="227" t="s">
        <v>58</v>
      </c>
      <c r="I85" s="227" t="s">
        <v>58</v>
      </c>
      <c r="J85" s="227" t="s">
        <v>58</v>
      </c>
      <c r="K85" s="68" t="s">
        <v>58</v>
      </c>
      <c r="L85" s="227" t="s">
        <v>58</v>
      </c>
      <c r="M85" s="227" t="s">
        <v>58</v>
      </c>
      <c r="N85" s="227" t="s">
        <v>58</v>
      </c>
      <c r="O85" s="68" t="s">
        <v>58</v>
      </c>
      <c r="P85" s="227" t="s">
        <v>58</v>
      </c>
      <c r="Q85" s="227" t="s">
        <v>58</v>
      </c>
      <c r="R85" s="227" t="s">
        <v>58</v>
      </c>
      <c r="S85" s="227" t="s">
        <v>58</v>
      </c>
    </row>
    <row r="86" spans="2:19" ht="21" customHeight="1" x14ac:dyDescent="0.2">
      <c r="B86" s="438" t="s">
        <v>80</v>
      </c>
      <c r="C86" s="321" t="s">
        <v>217</v>
      </c>
      <c r="D86" s="417" t="s">
        <v>224</v>
      </c>
      <c r="E86" s="249" t="s">
        <v>58</v>
      </c>
      <c r="F86" s="249" t="s">
        <v>58</v>
      </c>
      <c r="G86" s="241">
        <f t="shared" ref="G86:G97" si="20">H86+I86+J86+K86+L86+M86+N86+O86+P86+Q86+R86+S86</f>
        <v>0</v>
      </c>
      <c r="H86" s="241">
        <f t="shared" ref="H86:S86" si="21">H87+H88+H89+H90+H91</f>
        <v>0</v>
      </c>
      <c r="I86" s="241">
        <f t="shared" si="21"/>
        <v>0</v>
      </c>
      <c r="J86" s="241">
        <f t="shared" si="21"/>
        <v>0</v>
      </c>
      <c r="K86" s="241">
        <f t="shared" si="21"/>
        <v>0</v>
      </c>
      <c r="L86" s="241">
        <f t="shared" si="21"/>
        <v>0</v>
      </c>
      <c r="M86" s="241">
        <f t="shared" si="21"/>
        <v>0</v>
      </c>
      <c r="N86" s="241">
        <f t="shared" si="21"/>
        <v>0</v>
      </c>
      <c r="O86" s="241">
        <f t="shared" si="21"/>
        <v>0</v>
      </c>
      <c r="P86" s="241">
        <f t="shared" si="21"/>
        <v>0</v>
      </c>
      <c r="Q86" s="241">
        <f t="shared" si="21"/>
        <v>0</v>
      </c>
      <c r="R86" s="241">
        <f t="shared" si="21"/>
        <v>0</v>
      </c>
      <c r="S86" s="241">
        <f t="shared" si="21"/>
        <v>0</v>
      </c>
    </row>
    <row r="87" spans="2:19" ht="21" customHeight="1" x14ac:dyDescent="0.2">
      <c r="B87" s="438"/>
      <c r="C87" s="321"/>
      <c r="D87" s="417"/>
      <c r="E87" s="250" t="s">
        <v>60</v>
      </c>
      <c r="F87" s="250" t="s">
        <v>61</v>
      </c>
      <c r="G87" s="241">
        <f t="shared" si="20"/>
        <v>0</v>
      </c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</row>
    <row r="88" spans="2:19" ht="21" customHeight="1" x14ac:dyDescent="0.2">
      <c r="B88" s="438"/>
      <c r="C88" s="321"/>
      <c r="D88" s="417"/>
      <c r="E88" s="250" t="s">
        <v>62</v>
      </c>
      <c r="F88" s="250" t="s">
        <v>62</v>
      </c>
      <c r="G88" s="241">
        <f t="shared" si="20"/>
        <v>0</v>
      </c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</row>
    <row r="89" spans="2:19" ht="21" customHeight="1" x14ac:dyDescent="0.2">
      <c r="B89" s="438"/>
      <c r="C89" s="321"/>
      <c r="D89" s="417"/>
      <c r="E89" s="250" t="s">
        <v>63</v>
      </c>
      <c r="F89" s="250" t="s">
        <v>61</v>
      </c>
      <c r="G89" s="241">
        <f t="shared" si="20"/>
        <v>0</v>
      </c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</row>
    <row r="90" spans="2:19" ht="21" customHeight="1" x14ac:dyDescent="0.2">
      <c r="B90" s="438"/>
      <c r="C90" s="321"/>
      <c r="D90" s="417"/>
      <c r="E90" s="250" t="s">
        <v>64</v>
      </c>
      <c r="F90" s="250" t="s">
        <v>65</v>
      </c>
      <c r="G90" s="241">
        <f t="shared" si="20"/>
        <v>0</v>
      </c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</row>
    <row r="91" spans="2:19" ht="21" customHeight="1" x14ac:dyDescent="0.2">
      <c r="B91" s="438"/>
      <c r="C91" s="321"/>
      <c r="D91" s="417"/>
      <c r="E91" s="227" t="s">
        <v>64</v>
      </c>
      <c r="F91" s="227" t="s">
        <v>66</v>
      </c>
      <c r="G91" s="241">
        <f t="shared" si="20"/>
        <v>0</v>
      </c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</row>
    <row r="92" spans="2:19" ht="21" customHeight="1" x14ac:dyDescent="0.2">
      <c r="B92" s="438"/>
      <c r="C92" s="321"/>
      <c r="D92" s="417" t="s">
        <v>211</v>
      </c>
      <c r="E92" s="249" t="s">
        <v>58</v>
      </c>
      <c r="F92" s="249" t="s">
        <v>58</v>
      </c>
      <c r="G92" s="241">
        <f t="shared" si="20"/>
        <v>0</v>
      </c>
      <c r="H92" s="241">
        <f t="shared" ref="H92:S92" si="22">H93+H94+H95+H96+H97</f>
        <v>0</v>
      </c>
      <c r="I92" s="241">
        <f t="shared" si="22"/>
        <v>0</v>
      </c>
      <c r="J92" s="241">
        <f t="shared" si="22"/>
        <v>0</v>
      </c>
      <c r="K92" s="241">
        <f t="shared" si="22"/>
        <v>0</v>
      </c>
      <c r="L92" s="241">
        <f t="shared" si="22"/>
        <v>0</v>
      </c>
      <c r="M92" s="241">
        <f t="shared" si="22"/>
        <v>0</v>
      </c>
      <c r="N92" s="241">
        <f t="shared" si="22"/>
        <v>0</v>
      </c>
      <c r="O92" s="241">
        <f t="shared" si="22"/>
        <v>0</v>
      </c>
      <c r="P92" s="241">
        <f t="shared" si="22"/>
        <v>0</v>
      </c>
      <c r="Q92" s="241">
        <f t="shared" si="22"/>
        <v>0</v>
      </c>
      <c r="R92" s="241">
        <f t="shared" si="22"/>
        <v>0</v>
      </c>
      <c r="S92" s="241">
        <f t="shared" si="22"/>
        <v>0</v>
      </c>
    </row>
    <row r="93" spans="2:19" ht="21" customHeight="1" x14ac:dyDescent="0.2">
      <c r="B93" s="438"/>
      <c r="C93" s="321"/>
      <c r="D93" s="417"/>
      <c r="E93" s="250" t="s">
        <v>60</v>
      </c>
      <c r="F93" s="250" t="s">
        <v>61</v>
      </c>
      <c r="G93" s="241">
        <f t="shared" si="20"/>
        <v>0</v>
      </c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</row>
    <row r="94" spans="2:19" ht="21" customHeight="1" x14ac:dyDescent="0.2">
      <c r="B94" s="438"/>
      <c r="C94" s="321"/>
      <c r="D94" s="417"/>
      <c r="E94" s="250" t="s">
        <v>62</v>
      </c>
      <c r="F94" s="250" t="s">
        <v>62</v>
      </c>
      <c r="G94" s="241">
        <f t="shared" si="20"/>
        <v>0</v>
      </c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</row>
    <row r="95" spans="2:19" ht="21" customHeight="1" x14ac:dyDescent="0.2">
      <c r="B95" s="438"/>
      <c r="C95" s="321"/>
      <c r="D95" s="417"/>
      <c r="E95" s="250" t="s">
        <v>63</v>
      </c>
      <c r="F95" s="250" t="s">
        <v>61</v>
      </c>
      <c r="G95" s="241">
        <f t="shared" si="20"/>
        <v>0</v>
      </c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</row>
    <row r="96" spans="2:19" ht="21" customHeight="1" x14ac:dyDescent="0.2">
      <c r="B96" s="438"/>
      <c r="C96" s="321"/>
      <c r="D96" s="417"/>
      <c r="E96" s="250" t="s">
        <v>64</v>
      </c>
      <c r="F96" s="250" t="s">
        <v>65</v>
      </c>
      <c r="G96" s="241">
        <f t="shared" si="20"/>
        <v>0</v>
      </c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</row>
    <row r="97" spans="2:19" ht="21" customHeight="1" x14ac:dyDescent="0.2">
      <c r="B97" s="438"/>
      <c r="C97" s="321"/>
      <c r="D97" s="417"/>
      <c r="E97" s="227" t="s">
        <v>64</v>
      </c>
      <c r="F97" s="227" t="s">
        <v>66</v>
      </c>
      <c r="G97" s="241">
        <f t="shared" si="20"/>
        <v>0</v>
      </c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</row>
    <row r="98" spans="2:19" ht="11.25" customHeight="1" x14ac:dyDescent="0.2">
      <c r="B98" s="248" t="s">
        <v>74</v>
      </c>
      <c r="C98" s="68" t="s">
        <v>58</v>
      </c>
      <c r="D98" s="227" t="s">
        <v>58</v>
      </c>
      <c r="E98" s="227" t="s">
        <v>58</v>
      </c>
      <c r="F98" s="227" t="s">
        <v>58</v>
      </c>
      <c r="G98" s="245" t="s">
        <v>58</v>
      </c>
      <c r="H98" s="227" t="s">
        <v>58</v>
      </c>
      <c r="I98" s="227" t="s">
        <v>58</v>
      </c>
      <c r="J98" s="227" t="s">
        <v>58</v>
      </c>
      <c r="K98" s="68" t="s">
        <v>58</v>
      </c>
      <c r="L98" s="227" t="s">
        <v>58</v>
      </c>
      <c r="M98" s="227" t="s">
        <v>58</v>
      </c>
      <c r="N98" s="227" t="s">
        <v>58</v>
      </c>
      <c r="O98" s="68" t="s">
        <v>58</v>
      </c>
      <c r="P98" s="227" t="s">
        <v>58</v>
      </c>
      <c r="Q98" s="227" t="s">
        <v>58</v>
      </c>
      <c r="R98" s="227" t="s">
        <v>58</v>
      </c>
      <c r="S98" s="227" t="s">
        <v>58</v>
      </c>
    </row>
    <row r="99" spans="2:19" ht="21" customHeight="1" x14ac:dyDescent="0.2">
      <c r="B99" s="248" t="s">
        <v>81</v>
      </c>
      <c r="C99" s="321" t="s">
        <v>217</v>
      </c>
      <c r="D99" s="417" t="s">
        <v>211</v>
      </c>
      <c r="E99" s="227" t="s">
        <v>58</v>
      </c>
      <c r="F99" s="227" t="s">
        <v>58</v>
      </c>
      <c r="G99" s="241">
        <f>H99+I99+J99+K99+L99+M99+N99+O99+P99+Q99+R99+S99</f>
        <v>0</v>
      </c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</row>
    <row r="100" spans="2:19" ht="21" customHeight="1" x14ac:dyDescent="0.2">
      <c r="B100" s="235" t="s">
        <v>221</v>
      </c>
      <c r="C100" s="321"/>
      <c r="D100" s="417"/>
      <c r="E100" s="227" t="s">
        <v>58</v>
      </c>
      <c r="F100" s="227" t="s">
        <v>58</v>
      </c>
      <c r="G100" s="241">
        <f>H100+I100+J100+K100+L100+M100+N100+O100+P100+Q100+R100+S100</f>
        <v>0</v>
      </c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</row>
    <row r="101" spans="2:19" ht="12.75" customHeight="1" x14ac:dyDescent="0.2">
      <c r="B101" s="235" t="s">
        <v>222</v>
      </c>
      <c r="C101" s="321"/>
      <c r="D101" s="417"/>
      <c r="E101" s="227" t="s">
        <v>58</v>
      </c>
      <c r="F101" s="227" t="s">
        <v>58</v>
      </c>
      <c r="G101" s="241">
        <f>H101+I101+J101+K101+L101+M101+N101+O101+P101+Q101+R101+S101</f>
        <v>0</v>
      </c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</row>
    <row r="102" spans="2:19" ht="24.95" customHeight="1" x14ac:dyDescent="0.2">
      <c r="B102" s="246" t="s">
        <v>82</v>
      </c>
      <c r="C102" s="64">
        <v>226</v>
      </c>
      <c r="D102" s="230" t="s">
        <v>58</v>
      </c>
      <c r="E102" s="230" t="s">
        <v>58</v>
      </c>
      <c r="F102" s="230" t="s">
        <v>58</v>
      </c>
      <c r="G102" s="241">
        <f>H102+I102+J102+K102+L102+M102+N102+O102+P102+Q102+R102+S102</f>
        <v>0</v>
      </c>
      <c r="H102" s="253">
        <f t="shared" ref="H102:S102" si="23">H104+H112</f>
        <v>0</v>
      </c>
      <c r="I102" s="253">
        <f t="shared" si="23"/>
        <v>0</v>
      </c>
      <c r="J102" s="253">
        <f t="shared" si="23"/>
        <v>0</v>
      </c>
      <c r="K102" s="253">
        <f t="shared" si="23"/>
        <v>0</v>
      </c>
      <c r="L102" s="253">
        <f t="shared" si="23"/>
        <v>0</v>
      </c>
      <c r="M102" s="253">
        <f t="shared" si="23"/>
        <v>0</v>
      </c>
      <c r="N102" s="253">
        <f t="shared" si="23"/>
        <v>0</v>
      </c>
      <c r="O102" s="253">
        <f t="shared" si="23"/>
        <v>0</v>
      </c>
      <c r="P102" s="253">
        <f t="shared" si="23"/>
        <v>0</v>
      </c>
      <c r="Q102" s="253">
        <f t="shared" si="23"/>
        <v>0</v>
      </c>
      <c r="R102" s="253">
        <f t="shared" si="23"/>
        <v>0</v>
      </c>
      <c r="S102" s="253">
        <f t="shared" si="23"/>
        <v>0</v>
      </c>
    </row>
    <row r="103" spans="2:19" ht="24.95" customHeight="1" x14ac:dyDescent="0.2">
      <c r="B103" s="248" t="s">
        <v>19</v>
      </c>
      <c r="C103" s="68" t="s">
        <v>58</v>
      </c>
      <c r="D103" s="227" t="s">
        <v>58</v>
      </c>
      <c r="E103" s="227" t="s">
        <v>58</v>
      </c>
      <c r="F103" s="227" t="s">
        <v>58</v>
      </c>
      <c r="G103" s="245" t="s">
        <v>58</v>
      </c>
      <c r="H103" s="227" t="s">
        <v>58</v>
      </c>
      <c r="I103" s="227" t="s">
        <v>58</v>
      </c>
      <c r="J103" s="227" t="s">
        <v>58</v>
      </c>
      <c r="K103" s="68" t="s">
        <v>58</v>
      </c>
      <c r="L103" s="227" t="s">
        <v>58</v>
      </c>
      <c r="M103" s="227" t="s">
        <v>58</v>
      </c>
      <c r="N103" s="227" t="s">
        <v>58</v>
      </c>
      <c r="O103" s="68" t="s">
        <v>58</v>
      </c>
      <c r="P103" s="227" t="s">
        <v>58</v>
      </c>
      <c r="Q103" s="227" t="s">
        <v>58</v>
      </c>
      <c r="R103" s="227" t="s">
        <v>58</v>
      </c>
      <c r="S103" s="227" t="s">
        <v>58</v>
      </c>
    </row>
    <row r="104" spans="2:19" ht="24.95" customHeight="1" x14ac:dyDescent="0.2">
      <c r="B104" s="438" t="s">
        <v>82</v>
      </c>
      <c r="C104" s="320">
        <v>226</v>
      </c>
      <c r="D104" s="419">
        <v>243</v>
      </c>
      <c r="E104" s="249" t="s">
        <v>58</v>
      </c>
      <c r="F104" s="249" t="s">
        <v>58</v>
      </c>
      <c r="G104" s="241">
        <f t="shared" ref="G104:G109" si="24">H104+I104+J104+K104+L104+M104+N104+O104+P104+Q104+R104+S104</f>
        <v>0</v>
      </c>
      <c r="H104" s="241">
        <f t="shared" ref="H104:S104" si="25">H105+H106+H107+H108+H109</f>
        <v>0</v>
      </c>
      <c r="I104" s="241">
        <f t="shared" si="25"/>
        <v>0</v>
      </c>
      <c r="J104" s="241">
        <f t="shared" si="25"/>
        <v>0</v>
      </c>
      <c r="K104" s="241">
        <f t="shared" si="25"/>
        <v>0</v>
      </c>
      <c r="L104" s="241">
        <f t="shared" si="25"/>
        <v>0</v>
      </c>
      <c r="M104" s="241">
        <f t="shared" si="25"/>
        <v>0</v>
      </c>
      <c r="N104" s="241">
        <f t="shared" si="25"/>
        <v>0</v>
      </c>
      <c r="O104" s="241">
        <f t="shared" si="25"/>
        <v>0</v>
      </c>
      <c r="P104" s="241">
        <f t="shared" si="25"/>
        <v>0</v>
      </c>
      <c r="Q104" s="241">
        <f t="shared" si="25"/>
        <v>0</v>
      </c>
      <c r="R104" s="241">
        <f t="shared" si="25"/>
        <v>0</v>
      </c>
      <c r="S104" s="241">
        <f t="shared" si="25"/>
        <v>0</v>
      </c>
    </row>
    <row r="105" spans="2:19" ht="24.95" customHeight="1" x14ac:dyDescent="0.2">
      <c r="B105" s="438"/>
      <c r="C105" s="320"/>
      <c r="D105" s="419"/>
      <c r="E105" s="250" t="s">
        <v>60</v>
      </c>
      <c r="F105" s="250" t="s">
        <v>61</v>
      </c>
      <c r="G105" s="241">
        <f t="shared" si="24"/>
        <v>0</v>
      </c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</row>
    <row r="106" spans="2:19" ht="22.5" customHeight="1" x14ac:dyDescent="0.2">
      <c r="B106" s="438"/>
      <c r="C106" s="320"/>
      <c r="D106" s="419"/>
      <c r="E106" s="250" t="s">
        <v>62</v>
      </c>
      <c r="F106" s="250" t="s">
        <v>62</v>
      </c>
      <c r="G106" s="241">
        <f t="shared" si="24"/>
        <v>0</v>
      </c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</row>
    <row r="107" spans="2:19" ht="26.25" customHeight="1" x14ac:dyDescent="0.2">
      <c r="B107" s="438"/>
      <c r="C107" s="320"/>
      <c r="D107" s="419"/>
      <c r="E107" s="250" t="s">
        <v>63</v>
      </c>
      <c r="F107" s="250" t="s">
        <v>61</v>
      </c>
      <c r="G107" s="241">
        <f t="shared" si="24"/>
        <v>0</v>
      </c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</row>
    <row r="108" spans="2:19" ht="12" customHeight="1" x14ac:dyDescent="0.2">
      <c r="B108" s="438"/>
      <c r="C108" s="320"/>
      <c r="D108" s="419"/>
      <c r="E108" s="250" t="s">
        <v>64</v>
      </c>
      <c r="F108" s="250" t="s">
        <v>65</v>
      </c>
      <c r="G108" s="241">
        <f t="shared" si="24"/>
        <v>0</v>
      </c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</row>
    <row r="109" spans="2:19" ht="21" customHeight="1" x14ac:dyDescent="0.2">
      <c r="B109" s="438"/>
      <c r="C109" s="320"/>
      <c r="D109" s="419"/>
      <c r="E109" s="227" t="s">
        <v>64</v>
      </c>
      <c r="F109" s="227" t="s">
        <v>66</v>
      </c>
      <c r="G109" s="241">
        <f t="shared" si="24"/>
        <v>0</v>
      </c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</row>
    <row r="110" spans="2:19" ht="21" customHeight="1" x14ac:dyDescent="0.2">
      <c r="B110" s="248" t="s">
        <v>74</v>
      </c>
      <c r="C110" s="68" t="s">
        <v>58</v>
      </c>
      <c r="D110" s="227" t="s">
        <v>58</v>
      </c>
      <c r="E110" s="227" t="s">
        <v>58</v>
      </c>
      <c r="F110" s="227" t="s">
        <v>58</v>
      </c>
      <c r="G110" s="245" t="s">
        <v>58</v>
      </c>
      <c r="H110" s="227" t="s">
        <v>58</v>
      </c>
      <c r="I110" s="227" t="s">
        <v>58</v>
      </c>
      <c r="J110" s="227" t="s">
        <v>58</v>
      </c>
      <c r="K110" s="68" t="s">
        <v>58</v>
      </c>
      <c r="L110" s="227" t="s">
        <v>58</v>
      </c>
      <c r="M110" s="227" t="s">
        <v>58</v>
      </c>
      <c r="N110" s="227" t="s">
        <v>58</v>
      </c>
      <c r="O110" s="68" t="s">
        <v>58</v>
      </c>
      <c r="P110" s="227" t="s">
        <v>58</v>
      </c>
      <c r="Q110" s="227" t="s">
        <v>58</v>
      </c>
      <c r="R110" s="227" t="s">
        <v>58</v>
      </c>
      <c r="S110" s="227" t="s">
        <v>58</v>
      </c>
    </row>
    <row r="111" spans="2:19" ht="21" customHeight="1" x14ac:dyDescent="0.2">
      <c r="B111" s="248" t="s">
        <v>83</v>
      </c>
      <c r="C111" s="223" t="s">
        <v>58</v>
      </c>
      <c r="D111" s="224" t="s">
        <v>58</v>
      </c>
      <c r="E111" s="224" t="s">
        <v>58</v>
      </c>
      <c r="F111" s="224" t="s">
        <v>58</v>
      </c>
      <c r="G111" s="241">
        <f t="shared" ref="G111:G118" si="26">H111+I111+J111+K111+L111+M111+N111+O111+P111+Q111+R111+S111</f>
        <v>0</v>
      </c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</row>
    <row r="112" spans="2:19" ht="21" customHeight="1" x14ac:dyDescent="0.2">
      <c r="B112" s="438" t="s">
        <v>82</v>
      </c>
      <c r="C112" s="320">
        <v>226</v>
      </c>
      <c r="D112" s="419">
        <v>244</v>
      </c>
      <c r="E112" s="249" t="s">
        <v>58</v>
      </c>
      <c r="F112" s="249" t="s">
        <v>58</v>
      </c>
      <c r="G112" s="241">
        <f t="shared" si="26"/>
        <v>0</v>
      </c>
      <c r="H112" s="241">
        <f t="shared" ref="H112:S112" si="27">H113+H114+H115+H116+H117</f>
        <v>0</v>
      </c>
      <c r="I112" s="241">
        <f t="shared" si="27"/>
        <v>0</v>
      </c>
      <c r="J112" s="241">
        <f t="shared" si="27"/>
        <v>0</v>
      </c>
      <c r="K112" s="241">
        <f t="shared" si="27"/>
        <v>0</v>
      </c>
      <c r="L112" s="241">
        <f t="shared" si="27"/>
        <v>0</v>
      </c>
      <c r="M112" s="241">
        <f t="shared" si="27"/>
        <v>0</v>
      </c>
      <c r="N112" s="241">
        <f t="shared" si="27"/>
        <v>0</v>
      </c>
      <c r="O112" s="241">
        <f t="shared" si="27"/>
        <v>0</v>
      </c>
      <c r="P112" s="241">
        <f t="shared" si="27"/>
        <v>0</v>
      </c>
      <c r="Q112" s="241">
        <f t="shared" si="27"/>
        <v>0</v>
      </c>
      <c r="R112" s="241">
        <f t="shared" si="27"/>
        <v>0</v>
      </c>
      <c r="S112" s="241">
        <f t="shared" si="27"/>
        <v>0</v>
      </c>
    </row>
    <row r="113" spans="2:19" ht="21" customHeight="1" x14ac:dyDescent="0.2">
      <c r="B113" s="438"/>
      <c r="C113" s="320"/>
      <c r="D113" s="419"/>
      <c r="E113" s="250" t="s">
        <v>60</v>
      </c>
      <c r="F113" s="250" t="s">
        <v>61</v>
      </c>
      <c r="G113" s="241">
        <f t="shared" si="26"/>
        <v>0</v>
      </c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</row>
    <row r="114" spans="2:19" ht="21" customHeight="1" x14ac:dyDescent="0.2">
      <c r="B114" s="438"/>
      <c r="C114" s="320"/>
      <c r="D114" s="419"/>
      <c r="E114" s="250" t="s">
        <v>62</v>
      </c>
      <c r="F114" s="250" t="s">
        <v>62</v>
      </c>
      <c r="G114" s="241">
        <f t="shared" si="26"/>
        <v>0</v>
      </c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</row>
    <row r="115" spans="2:19" ht="21" customHeight="1" x14ac:dyDescent="0.2">
      <c r="B115" s="438"/>
      <c r="C115" s="320"/>
      <c r="D115" s="419"/>
      <c r="E115" s="250" t="s">
        <v>63</v>
      </c>
      <c r="F115" s="250" t="s">
        <v>61</v>
      </c>
      <c r="G115" s="241">
        <f t="shared" si="26"/>
        <v>0</v>
      </c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</row>
    <row r="116" spans="2:19" ht="38.450000000000003" customHeight="1" x14ac:dyDescent="0.2">
      <c r="B116" s="438"/>
      <c r="C116" s="320"/>
      <c r="D116" s="419"/>
      <c r="E116" s="250" t="s">
        <v>64</v>
      </c>
      <c r="F116" s="250" t="s">
        <v>65</v>
      </c>
      <c r="G116" s="241">
        <f t="shared" si="26"/>
        <v>0</v>
      </c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</row>
    <row r="117" spans="2:19" ht="17.45" customHeight="1" x14ac:dyDescent="0.2">
      <c r="B117" s="438"/>
      <c r="C117" s="320"/>
      <c r="D117" s="419"/>
      <c r="E117" s="227" t="s">
        <v>64</v>
      </c>
      <c r="F117" s="227" t="s">
        <v>66</v>
      </c>
      <c r="G117" s="241">
        <f t="shared" si="26"/>
        <v>0</v>
      </c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</row>
    <row r="118" spans="2:19" ht="28.7" customHeight="1" x14ac:dyDescent="0.2">
      <c r="B118" s="246" t="s">
        <v>84</v>
      </c>
      <c r="C118" s="64">
        <v>240</v>
      </c>
      <c r="D118" s="232" t="s">
        <v>58</v>
      </c>
      <c r="E118" s="232" t="s">
        <v>58</v>
      </c>
      <c r="F118" s="232" t="s">
        <v>58</v>
      </c>
      <c r="G118" s="241">
        <f t="shared" si="26"/>
        <v>0</v>
      </c>
      <c r="H118" s="247">
        <f t="shared" ref="H118:S118" si="28">H120</f>
        <v>0</v>
      </c>
      <c r="I118" s="247">
        <f t="shared" si="28"/>
        <v>0</v>
      </c>
      <c r="J118" s="247">
        <f t="shared" si="28"/>
        <v>0</v>
      </c>
      <c r="K118" s="247">
        <f t="shared" si="28"/>
        <v>0</v>
      </c>
      <c r="L118" s="247">
        <f t="shared" si="28"/>
        <v>0</v>
      </c>
      <c r="M118" s="247">
        <f t="shared" si="28"/>
        <v>0</v>
      </c>
      <c r="N118" s="247">
        <f t="shared" si="28"/>
        <v>0</v>
      </c>
      <c r="O118" s="247">
        <f t="shared" si="28"/>
        <v>0</v>
      </c>
      <c r="P118" s="247">
        <f t="shared" si="28"/>
        <v>0</v>
      </c>
      <c r="Q118" s="247">
        <f t="shared" si="28"/>
        <v>0</v>
      </c>
      <c r="R118" s="247">
        <f t="shared" si="28"/>
        <v>0</v>
      </c>
      <c r="S118" s="247">
        <f t="shared" si="28"/>
        <v>0</v>
      </c>
    </row>
    <row r="119" spans="2:19" ht="28.7" customHeight="1" x14ac:dyDescent="0.2">
      <c r="B119" s="248" t="s">
        <v>74</v>
      </c>
      <c r="C119" s="68" t="s">
        <v>58</v>
      </c>
      <c r="D119" s="227" t="s">
        <v>58</v>
      </c>
      <c r="E119" s="227" t="s">
        <v>58</v>
      </c>
      <c r="F119" s="227" t="s">
        <v>58</v>
      </c>
      <c r="G119" s="245" t="s">
        <v>58</v>
      </c>
      <c r="H119" s="227" t="s">
        <v>58</v>
      </c>
      <c r="I119" s="227" t="s">
        <v>58</v>
      </c>
      <c r="J119" s="227" t="s">
        <v>58</v>
      </c>
      <c r="K119" s="68" t="s">
        <v>58</v>
      </c>
      <c r="L119" s="227" t="s">
        <v>58</v>
      </c>
      <c r="M119" s="227" t="s">
        <v>58</v>
      </c>
      <c r="N119" s="227" t="s">
        <v>58</v>
      </c>
      <c r="O119" s="68" t="s">
        <v>58</v>
      </c>
      <c r="P119" s="227" t="s">
        <v>58</v>
      </c>
      <c r="Q119" s="227" t="s">
        <v>58</v>
      </c>
      <c r="R119" s="227" t="s">
        <v>58</v>
      </c>
      <c r="S119" s="227" t="s">
        <v>58</v>
      </c>
    </row>
    <row r="120" spans="2:19" ht="28.7" customHeight="1" x14ac:dyDescent="0.2">
      <c r="B120" s="438" t="s">
        <v>85</v>
      </c>
      <c r="C120" s="320">
        <v>241</v>
      </c>
      <c r="D120" s="419" t="s">
        <v>58</v>
      </c>
      <c r="E120" s="249" t="s">
        <v>58</v>
      </c>
      <c r="F120" s="249" t="s">
        <v>58</v>
      </c>
      <c r="G120" s="241">
        <f t="shared" ref="G120:G126" si="29">H120+I120+J120+K120+L120+M120+N120+O120+P120+Q120+R120+S120</f>
        <v>0</v>
      </c>
      <c r="H120" s="241">
        <f t="shared" ref="H120:S120" si="30">H121+H122+H123+H124+H125</f>
        <v>0</v>
      </c>
      <c r="I120" s="241">
        <f t="shared" si="30"/>
        <v>0</v>
      </c>
      <c r="J120" s="241">
        <f t="shared" si="30"/>
        <v>0</v>
      </c>
      <c r="K120" s="241">
        <f t="shared" si="30"/>
        <v>0</v>
      </c>
      <c r="L120" s="241">
        <f t="shared" si="30"/>
        <v>0</v>
      </c>
      <c r="M120" s="241">
        <f t="shared" si="30"/>
        <v>0</v>
      </c>
      <c r="N120" s="241">
        <f t="shared" si="30"/>
        <v>0</v>
      </c>
      <c r="O120" s="241">
        <f t="shared" si="30"/>
        <v>0</v>
      </c>
      <c r="P120" s="241">
        <f t="shared" si="30"/>
        <v>0</v>
      </c>
      <c r="Q120" s="241">
        <f t="shared" si="30"/>
        <v>0</v>
      </c>
      <c r="R120" s="241">
        <f t="shared" si="30"/>
        <v>0</v>
      </c>
      <c r="S120" s="241">
        <f t="shared" si="30"/>
        <v>0</v>
      </c>
    </row>
    <row r="121" spans="2:19" ht="28.7" customHeight="1" x14ac:dyDescent="0.2">
      <c r="B121" s="438"/>
      <c r="C121" s="320"/>
      <c r="D121" s="419"/>
      <c r="E121" s="250" t="s">
        <v>60</v>
      </c>
      <c r="F121" s="250" t="s">
        <v>61</v>
      </c>
      <c r="G121" s="241">
        <f t="shared" si="29"/>
        <v>0</v>
      </c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</row>
    <row r="122" spans="2:19" ht="28.7" customHeight="1" x14ac:dyDescent="0.2">
      <c r="B122" s="438"/>
      <c r="C122" s="320"/>
      <c r="D122" s="419"/>
      <c r="E122" s="250" t="s">
        <v>62</v>
      </c>
      <c r="F122" s="250" t="s">
        <v>62</v>
      </c>
      <c r="G122" s="241">
        <f t="shared" si="29"/>
        <v>0</v>
      </c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</row>
    <row r="123" spans="2:19" ht="28.7" customHeight="1" x14ac:dyDescent="0.2">
      <c r="B123" s="438"/>
      <c r="C123" s="320"/>
      <c r="D123" s="419"/>
      <c r="E123" s="250" t="s">
        <v>63</v>
      </c>
      <c r="F123" s="250" t="s">
        <v>61</v>
      </c>
      <c r="G123" s="241">
        <f t="shared" si="29"/>
        <v>0</v>
      </c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</row>
    <row r="124" spans="2:19" ht="21" customHeight="1" x14ac:dyDescent="0.2">
      <c r="B124" s="438"/>
      <c r="C124" s="320"/>
      <c r="D124" s="419"/>
      <c r="E124" s="250" t="s">
        <v>64</v>
      </c>
      <c r="F124" s="250" t="s">
        <v>65</v>
      </c>
      <c r="G124" s="241">
        <f t="shared" si="29"/>
        <v>0</v>
      </c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</row>
    <row r="125" spans="2:19" ht="9.75" customHeight="1" x14ac:dyDescent="0.2">
      <c r="B125" s="438"/>
      <c r="C125" s="320"/>
      <c r="D125" s="419"/>
      <c r="E125" s="227" t="s">
        <v>64</v>
      </c>
      <c r="F125" s="227" t="s">
        <v>66</v>
      </c>
      <c r="G125" s="241">
        <f t="shared" si="29"/>
        <v>0</v>
      </c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</row>
    <row r="126" spans="2:19" ht="21" customHeight="1" x14ac:dyDescent="0.2">
      <c r="B126" s="246" t="s">
        <v>86</v>
      </c>
      <c r="C126" s="223" t="s">
        <v>273</v>
      </c>
      <c r="D126" s="224" t="s">
        <v>58</v>
      </c>
      <c r="E126" s="224" t="s">
        <v>58</v>
      </c>
      <c r="F126" s="224" t="s">
        <v>58</v>
      </c>
      <c r="G126" s="241">
        <f t="shared" si="29"/>
        <v>0</v>
      </c>
      <c r="H126" s="247">
        <f t="shared" ref="H126:S126" si="31">H128+H134</f>
        <v>0</v>
      </c>
      <c r="I126" s="247">
        <f t="shared" si="31"/>
        <v>0</v>
      </c>
      <c r="J126" s="247">
        <f t="shared" si="31"/>
        <v>0</v>
      </c>
      <c r="K126" s="247">
        <f t="shared" si="31"/>
        <v>0</v>
      </c>
      <c r="L126" s="247">
        <f t="shared" si="31"/>
        <v>0</v>
      </c>
      <c r="M126" s="247">
        <f t="shared" si="31"/>
        <v>0</v>
      </c>
      <c r="N126" s="247">
        <f t="shared" si="31"/>
        <v>0</v>
      </c>
      <c r="O126" s="247">
        <f t="shared" si="31"/>
        <v>0</v>
      </c>
      <c r="P126" s="247">
        <f t="shared" si="31"/>
        <v>0</v>
      </c>
      <c r="Q126" s="247">
        <f t="shared" si="31"/>
        <v>0</v>
      </c>
      <c r="R126" s="247">
        <f t="shared" si="31"/>
        <v>0</v>
      </c>
      <c r="S126" s="247">
        <f t="shared" si="31"/>
        <v>0</v>
      </c>
    </row>
    <row r="127" spans="2:19" ht="21" customHeight="1" x14ac:dyDescent="0.2">
      <c r="B127" s="248" t="s">
        <v>74</v>
      </c>
      <c r="C127" s="68" t="s">
        <v>58</v>
      </c>
      <c r="D127" s="227" t="s">
        <v>58</v>
      </c>
      <c r="E127" s="227" t="s">
        <v>58</v>
      </c>
      <c r="F127" s="227" t="s">
        <v>58</v>
      </c>
      <c r="G127" s="245" t="s">
        <v>58</v>
      </c>
      <c r="H127" s="227" t="s">
        <v>58</v>
      </c>
      <c r="I127" s="227" t="s">
        <v>58</v>
      </c>
      <c r="J127" s="227" t="s">
        <v>58</v>
      </c>
      <c r="K127" s="68" t="s">
        <v>58</v>
      </c>
      <c r="L127" s="227" t="s">
        <v>58</v>
      </c>
      <c r="M127" s="227" t="s">
        <v>58</v>
      </c>
      <c r="N127" s="227" t="s">
        <v>58</v>
      </c>
      <c r="O127" s="68" t="s">
        <v>58</v>
      </c>
      <c r="P127" s="227" t="s">
        <v>58</v>
      </c>
      <c r="Q127" s="227" t="s">
        <v>58</v>
      </c>
      <c r="R127" s="227" t="s">
        <v>58</v>
      </c>
      <c r="S127" s="227" t="s">
        <v>58</v>
      </c>
    </row>
    <row r="128" spans="2:19" ht="21" customHeight="1" x14ac:dyDescent="0.2">
      <c r="B128" s="438" t="s">
        <v>87</v>
      </c>
      <c r="C128" s="321" t="s">
        <v>274</v>
      </c>
      <c r="D128" s="417" t="s">
        <v>229</v>
      </c>
      <c r="E128" s="249" t="s">
        <v>58</v>
      </c>
      <c r="F128" s="249" t="s">
        <v>58</v>
      </c>
      <c r="G128" s="241">
        <f t="shared" ref="G128:G140" si="32">H128+I128+J128+K128+L128+M128+N128+O128+P128+Q128+R128+S128</f>
        <v>0</v>
      </c>
      <c r="H128" s="241">
        <f t="shared" ref="H128:S128" si="33">H129+H130+H131+H132+H133</f>
        <v>0</v>
      </c>
      <c r="I128" s="241">
        <f t="shared" si="33"/>
        <v>0</v>
      </c>
      <c r="J128" s="241">
        <f t="shared" si="33"/>
        <v>0</v>
      </c>
      <c r="K128" s="241">
        <f t="shared" si="33"/>
        <v>0</v>
      </c>
      <c r="L128" s="241">
        <f t="shared" si="33"/>
        <v>0</v>
      </c>
      <c r="M128" s="241">
        <f t="shared" si="33"/>
        <v>0</v>
      </c>
      <c r="N128" s="241">
        <f t="shared" si="33"/>
        <v>0</v>
      </c>
      <c r="O128" s="241">
        <f t="shared" si="33"/>
        <v>0</v>
      </c>
      <c r="P128" s="241">
        <f t="shared" si="33"/>
        <v>0</v>
      </c>
      <c r="Q128" s="241">
        <f t="shared" si="33"/>
        <v>0</v>
      </c>
      <c r="R128" s="241">
        <f t="shared" si="33"/>
        <v>0</v>
      </c>
      <c r="S128" s="241">
        <f t="shared" si="33"/>
        <v>0</v>
      </c>
    </row>
    <row r="129" spans="2:19" ht="21" customHeight="1" x14ac:dyDescent="0.2">
      <c r="B129" s="438"/>
      <c r="C129" s="321"/>
      <c r="D129" s="417"/>
      <c r="E129" s="250" t="s">
        <v>60</v>
      </c>
      <c r="F129" s="250" t="s">
        <v>61</v>
      </c>
      <c r="G129" s="241">
        <f t="shared" si="32"/>
        <v>0</v>
      </c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</row>
    <row r="130" spans="2:19" ht="21" customHeight="1" x14ac:dyDescent="0.2">
      <c r="B130" s="438"/>
      <c r="C130" s="321"/>
      <c r="D130" s="417"/>
      <c r="E130" s="250" t="s">
        <v>62</v>
      </c>
      <c r="F130" s="250" t="s">
        <v>62</v>
      </c>
      <c r="G130" s="241">
        <f t="shared" si="32"/>
        <v>0</v>
      </c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</row>
    <row r="131" spans="2:19" ht="21" customHeight="1" x14ac:dyDescent="0.2">
      <c r="B131" s="438"/>
      <c r="C131" s="321"/>
      <c r="D131" s="417"/>
      <c r="E131" s="250" t="s">
        <v>63</v>
      </c>
      <c r="F131" s="250" t="s">
        <v>61</v>
      </c>
      <c r="G131" s="241">
        <f t="shared" si="32"/>
        <v>0</v>
      </c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</row>
    <row r="132" spans="2:19" ht="21" customHeight="1" x14ac:dyDescent="0.2">
      <c r="B132" s="438"/>
      <c r="C132" s="321"/>
      <c r="D132" s="417"/>
      <c r="E132" s="250" t="s">
        <v>64</v>
      </c>
      <c r="F132" s="250" t="s">
        <v>65</v>
      </c>
      <c r="G132" s="241">
        <f t="shared" si="32"/>
        <v>0</v>
      </c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</row>
    <row r="133" spans="2:19" ht="21" customHeight="1" x14ac:dyDescent="0.2">
      <c r="B133" s="438"/>
      <c r="C133" s="321"/>
      <c r="D133" s="417"/>
      <c r="E133" s="227" t="s">
        <v>64</v>
      </c>
      <c r="F133" s="227" t="s">
        <v>66</v>
      </c>
      <c r="G133" s="241">
        <f t="shared" si="32"/>
        <v>0</v>
      </c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</row>
    <row r="134" spans="2:19" ht="21" customHeight="1" x14ac:dyDescent="0.2">
      <c r="B134" s="438" t="s">
        <v>88</v>
      </c>
      <c r="C134" s="321" t="s">
        <v>228</v>
      </c>
      <c r="D134" s="417" t="s">
        <v>58</v>
      </c>
      <c r="E134" s="249" t="s">
        <v>58</v>
      </c>
      <c r="F134" s="249" t="s">
        <v>58</v>
      </c>
      <c r="G134" s="241">
        <f t="shared" si="32"/>
        <v>0</v>
      </c>
      <c r="H134" s="241">
        <f t="shared" ref="H134:S134" si="34">H135+H136+H137+H138+H139</f>
        <v>0</v>
      </c>
      <c r="I134" s="241">
        <f t="shared" si="34"/>
        <v>0</v>
      </c>
      <c r="J134" s="241">
        <f t="shared" si="34"/>
        <v>0</v>
      </c>
      <c r="K134" s="241">
        <f t="shared" si="34"/>
        <v>0</v>
      </c>
      <c r="L134" s="241">
        <f t="shared" si="34"/>
        <v>0</v>
      </c>
      <c r="M134" s="241">
        <f t="shared" si="34"/>
        <v>0</v>
      </c>
      <c r="N134" s="241">
        <f t="shared" si="34"/>
        <v>0</v>
      </c>
      <c r="O134" s="241">
        <f t="shared" si="34"/>
        <v>0</v>
      </c>
      <c r="P134" s="241">
        <f t="shared" si="34"/>
        <v>0</v>
      </c>
      <c r="Q134" s="241">
        <f t="shared" si="34"/>
        <v>0</v>
      </c>
      <c r="R134" s="241">
        <f t="shared" si="34"/>
        <v>0</v>
      </c>
      <c r="S134" s="241">
        <f t="shared" si="34"/>
        <v>0</v>
      </c>
    </row>
    <row r="135" spans="2:19" ht="21" customHeight="1" x14ac:dyDescent="0.2">
      <c r="B135" s="438"/>
      <c r="C135" s="321"/>
      <c r="D135" s="417"/>
      <c r="E135" s="250" t="s">
        <v>60</v>
      </c>
      <c r="F135" s="250" t="s">
        <v>61</v>
      </c>
      <c r="G135" s="241">
        <f t="shared" si="32"/>
        <v>0</v>
      </c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</row>
    <row r="136" spans="2:19" x14ac:dyDescent="0.2">
      <c r="B136" s="438"/>
      <c r="C136" s="321"/>
      <c r="D136" s="417"/>
      <c r="E136" s="250" t="s">
        <v>62</v>
      </c>
      <c r="F136" s="250" t="s">
        <v>62</v>
      </c>
      <c r="G136" s="241">
        <f t="shared" si="32"/>
        <v>0</v>
      </c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</row>
    <row r="137" spans="2:19" ht="35.450000000000003" customHeight="1" x14ac:dyDescent="0.2">
      <c r="B137" s="438"/>
      <c r="C137" s="321"/>
      <c r="D137" s="417"/>
      <c r="E137" s="250" t="s">
        <v>63</v>
      </c>
      <c r="F137" s="250" t="s">
        <v>61</v>
      </c>
      <c r="G137" s="241">
        <f t="shared" si="32"/>
        <v>0</v>
      </c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</row>
    <row r="138" spans="2:19" ht="21" customHeight="1" x14ac:dyDescent="0.2">
      <c r="B138" s="438"/>
      <c r="C138" s="321"/>
      <c r="D138" s="417"/>
      <c r="E138" s="250" t="s">
        <v>64</v>
      </c>
      <c r="F138" s="250" t="s">
        <v>65</v>
      </c>
      <c r="G138" s="241">
        <f t="shared" si="32"/>
        <v>0</v>
      </c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</row>
    <row r="139" spans="2:19" ht="12.75" customHeight="1" x14ac:dyDescent="0.2">
      <c r="B139" s="438"/>
      <c r="C139" s="321"/>
      <c r="D139" s="417"/>
      <c r="E139" s="227" t="s">
        <v>64</v>
      </c>
      <c r="F139" s="227" t="s">
        <v>66</v>
      </c>
      <c r="G139" s="241">
        <f t="shared" si="32"/>
        <v>0</v>
      </c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</row>
    <row r="140" spans="2:19" ht="23.65" customHeight="1" x14ac:dyDescent="0.2">
      <c r="B140" s="246" t="s">
        <v>89</v>
      </c>
      <c r="C140" s="223" t="s">
        <v>230</v>
      </c>
      <c r="D140" s="224" t="s">
        <v>58</v>
      </c>
      <c r="E140" s="224" t="s">
        <v>58</v>
      </c>
      <c r="F140" s="224" t="s">
        <v>58</v>
      </c>
      <c r="G140" s="241">
        <f t="shared" si="32"/>
        <v>0</v>
      </c>
      <c r="H140" s="247">
        <f t="shared" ref="H140:S140" si="35">H142+H148+H160+H166+H172+H178+H184</f>
        <v>0</v>
      </c>
      <c r="I140" s="247">
        <f t="shared" si="35"/>
        <v>0</v>
      </c>
      <c r="J140" s="247">
        <f t="shared" si="35"/>
        <v>0</v>
      </c>
      <c r="K140" s="247">
        <f t="shared" si="35"/>
        <v>0</v>
      </c>
      <c r="L140" s="247">
        <f t="shared" si="35"/>
        <v>0</v>
      </c>
      <c r="M140" s="247">
        <f t="shared" si="35"/>
        <v>0</v>
      </c>
      <c r="N140" s="247">
        <f t="shared" si="35"/>
        <v>0</v>
      </c>
      <c r="O140" s="247">
        <f t="shared" si="35"/>
        <v>0</v>
      </c>
      <c r="P140" s="247">
        <f t="shared" si="35"/>
        <v>0</v>
      </c>
      <c r="Q140" s="247">
        <f t="shared" si="35"/>
        <v>0</v>
      </c>
      <c r="R140" s="247">
        <f t="shared" si="35"/>
        <v>0</v>
      </c>
      <c r="S140" s="247">
        <f t="shared" si="35"/>
        <v>0</v>
      </c>
    </row>
    <row r="141" spans="2:19" ht="23.65" customHeight="1" x14ac:dyDescent="0.2">
      <c r="B141" s="248" t="s">
        <v>19</v>
      </c>
      <c r="C141" s="68" t="s">
        <v>58</v>
      </c>
      <c r="D141" s="227" t="s">
        <v>58</v>
      </c>
      <c r="E141" s="227" t="s">
        <v>58</v>
      </c>
      <c r="F141" s="227" t="s">
        <v>58</v>
      </c>
      <c r="G141" s="241" t="s">
        <v>58</v>
      </c>
      <c r="H141" s="227" t="s">
        <v>58</v>
      </c>
      <c r="I141" s="227" t="s">
        <v>58</v>
      </c>
      <c r="J141" s="227" t="s">
        <v>58</v>
      </c>
      <c r="K141" s="68" t="s">
        <v>58</v>
      </c>
      <c r="L141" s="227" t="s">
        <v>58</v>
      </c>
      <c r="M141" s="227" t="s">
        <v>58</v>
      </c>
      <c r="N141" s="227" t="s">
        <v>58</v>
      </c>
      <c r="O141" s="68" t="s">
        <v>58</v>
      </c>
      <c r="P141" s="227" t="s">
        <v>58</v>
      </c>
      <c r="Q141" s="227" t="s">
        <v>58</v>
      </c>
      <c r="R141" s="227" t="s">
        <v>58</v>
      </c>
      <c r="S141" s="227" t="s">
        <v>58</v>
      </c>
    </row>
    <row r="142" spans="2:19" ht="23.65" customHeight="1" x14ac:dyDescent="0.2">
      <c r="B142" s="418" t="s">
        <v>89</v>
      </c>
      <c r="C142" s="321" t="s">
        <v>275</v>
      </c>
      <c r="D142" s="417" t="s">
        <v>69</v>
      </c>
      <c r="E142" s="249" t="s">
        <v>58</v>
      </c>
      <c r="F142" s="249" t="s">
        <v>58</v>
      </c>
      <c r="G142" s="241">
        <f t="shared" ref="G142:G173" si="36">H142+I142+J142+K142+L142+M142+N142+O142+P142+Q142+R142+S142</f>
        <v>0</v>
      </c>
      <c r="H142" s="241">
        <f t="shared" ref="H142:S142" si="37">H143+H144+H145+H146+H147</f>
        <v>0</v>
      </c>
      <c r="I142" s="241">
        <f t="shared" si="37"/>
        <v>0</v>
      </c>
      <c r="J142" s="241">
        <f t="shared" si="37"/>
        <v>0</v>
      </c>
      <c r="K142" s="241">
        <f t="shared" si="37"/>
        <v>0</v>
      </c>
      <c r="L142" s="241">
        <f t="shared" si="37"/>
        <v>0</v>
      </c>
      <c r="M142" s="241">
        <f t="shared" si="37"/>
        <v>0</v>
      </c>
      <c r="N142" s="241">
        <f t="shared" si="37"/>
        <v>0</v>
      </c>
      <c r="O142" s="241">
        <f t="shared" si="37"/>
        <v>0</v>
      </c>
      <c r="P142" s="241">
        <f t="shared" si="37"/>
        <v>0</v>
      </c>
      <c r="Q142" s="241">
        <f t="shared" si="37"/>
        <v>0</v>
      </c>
      <c r="R142" s="241">
        <f t="shared" si="37"/>
        <v>0</v>
      </c>
      <c r="S142" s="241">
        <f t="shared" si="37"/>
        <v>0</v>
      </c>
    </row>
    <row r="143" spans="2:19" ht="23.65" customHeight="1" x14ac:dyDescent="0.2">
      <c r="B143" s="418"/>
      <c r="C143" s="321"/>
      <c r="D143" s="417"/>
      <c r="E143" s="250" t="s">
        <v>60</v>
      </c>
      <c r="F143" s="250" t="s">
        <v>61</v>
      </c>
      <c r="G143" s="241">
        <f t="shared" si="36"/>
        <v>0</v>
      </c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</row>
    <row r="144" spans="2:19" ht="23.65" customHeight="1" x14ac:dyDescent="0.2">
      <c r="B144" s="418"/>
      <c r="C144" s="321"/>
      <c r="D144" s="417"/>
      <c r="E144" s="250" t="s">
        <v>62</v>
      </c>
      <c r="F144" s="250" t="s">
        <v>62</v>
      </c>
      <c r="G144" s="241">
        <f t="shared" si="36"/>
        <v>0</v>
      </c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</row>
    <row r="145" spans="2:19" ht="23.65" customHeight="1" x14ac:dyDescent="0.2">
      <c r="B145" s="418"/>
      <c r="C145" s="321"/>
      <c r="D145" s="417"/>
      <c r="E145" s="250" t="s">
        <v>63</v>
      </c>
      <c r="F145" s="250" t="s">
        <v>61</v>
      </c>
      <c r="G145" s="241">
        <f t="shared" si="36"/>
        <v>0</v>
      </c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</row>
    <row r="146" spans="2:19" ht="23.65" customHeight="1" x14ac:dyDescent="0.2">
      <c r="B146" s="418"/>
      <c r="C146" s="321"/>
      <c r="D146" s="417"/>
      <c r="E146" s="250" t="s">
        <v>64</v>
      </c>
      <c r="F146" s="250" t="s">
        <v>65</v>
      </c>
      <c r="G146" s="241">
        <f t="shared" si="36"/>
        <v>0</v>
      </c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</row>
    <row r="147" spans="2:19" ht="23.65" customHeight="1" x14ac:dyDescent="0.2">
      <c r="B147" s="418"/>
      <c r="C147" s="321"/>
      <c r="D147" s="417"/>
      <c r="E147" s="227" t="s">
        <v>64</v>
      </c>
      <c r="F147" s="227" t="s">
        <v>66</v>
      </c>
      <c r="G147" s="241">
        <f t="shared" si="36"/>
        <v>0</v>
      </c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</row>
    <row r="148" spans="2:19" ht="23.65" customHeight="1" x14ac:dyDescent="0.2">
      <c r="B148" s="418" t="s">
        <v>89</v>
      </c>
      <c r="C148" s="321"/>
      <c r="D148" s="417" t="s">
        <v>211</v>
      </c>
      <c r="E148" s="249" t="s">
        <v>58</v>
      </c>
      <c r="F148" s="249" t="s">
        <v>58</v>
      </c>
      <c r="G148" s="241">
        <f t="shared" si="36"/>
        <v>0</v>
      </c>
      <c r="H148" s="241">
        <f t="shared" ref="H148:S148" si="38">H149+H150+H151+H152+H153</f>
        <v>0</v>
      </c>
      <c r="I148" s="241">
        <f t="shared" si="38"/>
        <v>0</v>
      </c>
      <c r="J148" s="241">
        <f t="shared" si="38"/>
        <v>0</v>
      </c>
      <c r="K148" s="241">
        <f t="shared" si="38"/>
        <v>0</v>
      </c>
      <c r="L148" s="241">
        <f t="shared" si="38"/>
        <v>0</v>
      </c>
      <c r="M148" s="241">
        <f t="shared" si="38"/>
        <v>0</v>
      </c>
      <c r="N148" s="241">
        <f t="shared" si="38"/>
        <v>0</v>
      </c>
      <c r="O148" s="241">
        <f t="shared" si="38"/>
        <v>0</v>
      </c>
      <c r="P148" s="241">
        <f t="shared" si="38"/>
        <v>0</v>
      </c>
      <c r="Q148" s="241">
        <f t="shared" si="38"/>
        <v>0</v>
      </c>
      <c r="R148" s="241">
        <f t="shared" si="38"/>
        <v>0</v>
      </c>
      <c r="S148" s="241">
        <f t="shared" si="38"/>
        <v>0</v>
      </c>
    </row>
    <row r="149" spans="2:19" ht="23.65" customHeight="1" x14ac:dyDescent="0.2">
      <c r="B149" s="418"/>
      <c r="C149" s="321"/>
      <c r="D149" s="417"/>
      <c r="E149" s="250" t="s">
        <v>60</v>
      </c>
      <c r="F149" s="250" t="s">
        <v>61</v>
      </c>
      <c r="G149" s="241">
        <f t="shared" si="36"/>
        <v>0</v>
      </c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</row>
    <row r="150" spans="2:19" ht="23.65" customHeight="1" x14ac:dyDescent="0.2">
      <c r="B150" s="418"/>
      <c r="C150" s="321"/>
      <c r="D150" s="417"/>
      <c r="E150" s="250" t="s">
        <v>62</v>
      </c>
      <c r="F150" s="250" t="s">
        <v>62</v>
      </c>
      <c r="G150" s="241">
        <f t="shared" si="36"/>
        <v>0</v>
      </c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</row>
    <row r="151" spans="2:19" ht="23.65" customHeight="1" x14ac:dyDescent="0.2">
      <c r="B151" s="418"/>
      <c r="C151" s="321"/>
      <c r="D151" s="417"/>
      <c r="E151" s="250" t="s">
        <v>63</v>
      </c>
      <c r="F151" s="250" t="s">
        <v>61</v>
      </c>
      <c r="G151" s="241">
        <f t="shared" si="36"/>
        <v>0</v>
      </c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</row>
    <row r="152" spans="2:19" ht="23.65" customHeight="1" x14ac:dyDescent="0.2">
      <c r="B152" s="418"/>
      <c r="C152" s="321"/>
      <c r="D152" s="417"/>
      <c r="E152" s="250" t="s">
        <v>64</v>
      </c>
      <c r="F152" s="250" t="s">
        <v>65</v>
      </c>
      <c r="G152" s="241">
        <f t="shared" si="36"/>
        <v>0</v>
      </c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</row>
    <row r="153" spans="2:19" ht="23.65" customHeight="1" x14ac:dyDescent="0.2">
      <c r="B153" s="418"/>
      <c r="C153" s="321"/>
      <c r="D153" s="417"/>
      <c r="E153" s="227" t="s">
        <v>64</v>
      </c>
      <c r="F153" s="227" t="s">
        <v>66</v>
      </c>
      <c r="G153" s="241">
        <f t="shared" si="36"/>
        <v>0</v>
      </c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</row>
    <row r="154" spans="2:19" ht="23.65" customHeight="1" x14ac:dyDescent="0.2">
      <c r="B154" s="418"/>
      <c r="C154" s="321"/>
      <c r="D154" s="417" t="s">
        <v>231</v>
      </c>
      <c r="E154" s="249" t="s">
        <v>58</v>
      </c>
      <c r="F154" s="249" t="s">
        <v>58</v>
      </c>
      <c r="G154" s="241">
        <f t="shared" si="36"/>
        <v>0</v>
      </c>
      <c r="H154" s="241">
        <f t="shared" ref="H154:S154" si="39">H155+H156+H157+H158+H159</f>
        <v>0</v>
      </c>
      <c r="I154" s="241">
        <f t="shared" si="39"/>
        <v>0</v>
      </c>
      <c r="J154" s="241">
        <f t="shared" si="39"/>
        <v>0</v>
      </c>
      <c r="K154" s="241">
        <f t="shared" si="39"/>
        <v>0</v>
      </c>
      <c r="L154" s="241">
        <f t="shared" si="39"/>
        <v>0</v>
      </c>
      <c r="M154" s="241">
        <f t="shared" si="39"/>
        <v>0</v>
      </c>
      <c r="N154" s="241">
        <f t="shared" si="39"/>
        <v>0</v>
      </c>
      <c r="O154" s="241">
        <f t="shared" si="39"/>
        <v>0</v>
      </c>
      <c r="P154" s="241">
        <f t="shared" si="39"/>
        <v>0</v>
      </c>
      <c r="Q154" s="241">
        <f t="shared" si="39"/>
        <v>0</v>
      </c>
      <c r="R154" s="241">
        <f t="shared" si="39"/>
        <v>0</v>
      </c>
      <c r="S154" s="241">
        <f t="shared" si="39"/>
        <v>0</v>
      </c>
    </row>
    <row r="155" spans="2:19" ht="23.65" customHeight="1" x14ac:dyDescent="0.2">
      <c r="B155" s="418"/>
      <c r="C155" s="321"/>
      <c r="D155" s="417"/>
      <c r="E155" s="250" t="s">
        <v>60</v>
      </c>
      <c r="F155" s="250" t="s">
        <v>61</v>
      </c>
      <c r="G155" s="241">
        <f t="shared" si="36"/>
        <v>0</v>
      </c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</row>
    <row r="156" spans="2:19" ht="23.65" customHeight="1" x14ac:dyDescent="0.2">
      <c r="B156" s="418"/>
      <c r="C156" s="321"/>
      <c r="D156" s="417"/>
      <c r="E156" s="250" t="s">
        <v>62</v>
      </c>
      <c r="F156" s="250" t="s">
        <v>62</v>
      </c>
      <c r="G156" s="241">
        <f t="shared" si="36"/>
        <v>0</v>
      </c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</row>
    <row r="157" spans="2:19" ht="23.65" customHeight="1" x14ac:dyDescent="0.2">
      <c r="B157" s="418"/>
      <c r="C157" s="321"/>
      <c r="D157" s="417"/>
      <c r="E157" s="250" t="s">
        <v>63</v>
      </c>
      <c r="F157" s="250" t="s">
        <v>61</v>
      </c>
      <c r="G157" s="241">
        <f t="shared" si="36"/>
        <v>0</v>
      </c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</row>
    <row r="158" spans="2:19" ht="23.65" customHeight="1" x14ac:dyDescent="0.2">
      <c r="B158" s="418"/>
      <c r="C158" s="321"/>
      <c r="D158" s="417"/>
      <c r="E158" s="250" t="s">
        <v>64</v>
      </c>
      <c r="F158" s="250" t="s">
        <v>65</v>
      </c>
      <c r="G158" s="241">
        <f t="shared" si="36"/>
        <v>0</v>
      </c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</row>
    <row r="159" spans="2:19" ht="23.65" customHeight="1" x14ac:dyDescent="0.2">
      <c r="B159" s="418"/>
      <c r="C159" s="321"/>
      <c r="D159" s="417"/>
      <c r="E159" s="227" t="s">
        <v>64</v>
      </c>
      <c r="F159" s="227" t="s">
        <v>66</v>
      </c>
      <c r="G159" s="241">
        <f t="shared" si="36"/>
        <v>0</v>
      </c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</row>
    <row r="160" spans="2:19" ht="23.65" customHeight="1" x14ac:dyDescent="0.2">
      <c r="B160" s="418" t="s">
        <v>89</v>
      </c>
      <c r="C160" s="321"/>
      <c r="D160" s="417" t="s">
        <v>214</v>
      </c>
      <c r="E160" s="249" t="s">
        <v>58</v>
      </c>
      <c r="F160" s="249" t="s">
        <v>58</v>
      </c>
      <c r="G160" s="241">
        <f t="shared" si="36"/>
        <v>0</v>
      </c>
      <c r="H160" s="241">
        <f t="shared" ref="H160:S160" si="40">H161+H162+H163+H164+H165</f>
        <v>0</v>
      </c>
      <c r="I160" s="241">
        <f t="shared" si="40"/>
        <v>0</v>
      </c>
      <c r="J160" s="241">
        <f t="shared" si="40"/>
        <v>0</v>
      </c>
      <c r="K160" s="241">
        <f t="shared" si="40"/>
        <v>0</v>
      </c>
      <c r="L160" s="241">
        <f t="shared" si="40"/>
        <v>0</v>
      </c>
      <c r="M160" s="241">
        <f t="shared" si="40"/>
        <v>0</v>
      </c>
      <c r="N160" s="241">
        <f t="shared" si="40"/>
        <v>0</v>
      </c>
      <c r="O160" s="241">
        <f t="shared" si="40"/>
        <v>0</v>
      </c>
      <c r="P160" s="241">
        <f t="shared" si="40"/>
        <v>0</v>
      </c>
      <c r="Q160" s="241">
        <f t="shared" si="40"/>
        <v>0</v>
      </c>
      <c r="R160" s="241">
        <f t="shared" si="40"/>
        <v>0</v>
      </c>
      <c r="S160" s="241">
        <f t="shared" si="40"/>
        <v>0</v>
      </c>
    </row>
    <row r="161" spans="2:19" ht="23.65" customHeight="1" x14ac:dyDescent="0.2">
      <c r="B161" s="418"/>
      <c r="C161" s="321"/>
      <c r="D161" s="417"/>
      <c r="E161" s="250" t="s">
        <v>60</v>
      </c>
      <c r="F161" s="250" t="s">
        <v>61</v>
      </c>
      <c r="G161" s="241">
        <f t="shared" si="36"/>
        <v>0</v>
      </c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</row>
    <row r="162" spans="2:19" ht="23.65" customHeight="1" x14ac:dyDescent="0.2">
      <c r="B162" s="418"/>
      <c r="C162" s="321"/>
      <c r="D162" s="417"/>
      <c r="E162" s="250" t="s">
        <v>62</v>
      </c>
      <c r="F162" s="250" t="s">
        <v>62</v>
      </c>
      <c r="G162" s="241">
        <f t="shared" si="36"/>
        <v>0</v>
      </c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</row>
    <row r="163" spans="2:19" ht="23.65" customHeight="1" x14ac:dyDescent="0.2">
      <c r="B163" s="418"/>
      <c r="C163" s="321"/>
      <c r="D163" s="417"/>
      <c r="E163" s="250" t="s">
        <v>63</v>
      </c>
      <c r="F163" s="250" t="s">
        <v>61</v>
      </c>
      <c r="G163" s="241">
        <f t="shared" si="36"/>
        <v>0</v>
      </c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</row>
    <row r="164" spans="2:19" ht="23.65" customHeight="1" x14ac:dyDescent="0.2">
      <c r="B164" s="418"/>
      <c r="C164" s="321"/>
      <c r="D164" s="417"/>
      <c r="E164" s="250" t="s">
        <v>64</v>
      </c>
      <c r="F164" s="250" t="s">
        <v>65</v>
      </c>
      <c r="G164" s="241">
        <f t="shared" si="36"/>
        <v>0</v>
      </c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</row>
    <row r="165" spans="2:19" ht="23.65" customHeight="1" x14ac:dyDescent="0.2">
      <c r="B165" s="418"/>
      <c r="C165" s="321"/>
      <c r="D165" s="417"/>
      <c r="E165" s="227" t="s">
        <v>64</v>
      </c>
      <c r="F165" s="227" t="s">
        <v>66</v>
      </c>
      <c r="G165" s="241">
        <f t="shared" si="36"/>
        <v>0</v>
      </c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</row>
    <row r="166" spans="2:19" ht="23.65" customHeight="1" x14ac:dyDescent="0.2">
      <c r="B166" s="418" t="s">
        <v>89</v>
      </c>
      <c r="C166" s="321"/>
      <c r="D166" s="417" t="s">
        <v>232</v>
      </c>
      <c r="E166" s="249" t="s">
        <v>58</v>
      </c>
      <c r="F166" s="249" t="s">
        <v>58</v>
      </c>
      <c r="G166" s="241">
        <f t="shared" si="36"/>
        <v>0</v>
      </c>
      <c r="H166" s="241">
        <f t="shared" ref="H166:S166" si="41">H167+H168+H169+H170+H171</f>
        <v>0</v>
      </c>
      <c r="I166" s="241">
        <f t="shared" si="41"/>
        <v>0</v>
      </c>
      <c r="J166" s="241">
        <f t="shared" si="41"/>
        <v>0</v>
      </c>
      <c r="K166" s="241">
        <f t="shared" si="41"/>
        <v>0</v>
      </c>
      <c r="L166" s="241">
        <f t="shared" si="41"/>
        <v>0</v>
      </c>
      <c r="M166" s="241">
        <f t="shared" si="41"/>
        <v>0</v>
      </c>
      <c r="N166" s="241">
        <f t="shared" si="41"/>
        <v>0</v>
      </c>
      <c r="O166" s="241">
        <f t="shared" si="41"/>
        <v>0</v>
      </c>
      <c r="P166" s="241">
        <f t="shared" si="41"/>
        <v>0</v>
      </c>
      <c r="Q166" s="241">
        <f t="shared" si="41"/>
        <v>0</v>
      </c>
      <c r="R166" s="241">
        <f t="shared" si="41"/>
        <v>0</v>
      </c>
      <c r="S166" s="241">
        <f t="shared" si="41"/>
        <v>0</v>
      </c>
    </row>
    <row r="167" spans="2:19" ht="23.65" customHeight="1" x14ac:dyDescent="0.2">
      <c r="B167" s="418"/>
      <c r="C167" s="321"/>
      <c r="D167" s="417"/>
      <c r="E167" s="250" t="s">
        <v>60</v>
      </c>
      <c r="F167" s="250" t="s">
        <v>61</v>
      </c>
      <c r="G167" s="241">
        <f t="shared" si="36"/>
        <v>0</v>
      </c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</row>
    <row r="168" spans="2:19" ht="23.65" customHeight="1" x14ac:dyDescent="0.2">
      <c r="B168" s="418"/>
      <c r="C168" s="321"/>
      <c r="D168" s="417"/>
      <c r="E168" s="250" t="s">
        <v>62</v>
      </c>
      <c r="F168" s="250" t="s">
        <v>62</v>
      </c>
      <c r="G168" s="241">
        <f t="shared" si="36"/>
        <v>0</v>
      </c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</row>
    <row r="169" spans="2:19" ht="23.65" customHeight="1" x14ac:dyDescent="0.2">
      <c r="B169" s="418"/>
      <c r="C169" s="321"/>
      <c r="D169" s="417"/>
      <c r="E169" s="250" t="s">
        <v>63</v>
      </c>
      <c r="F169" s="250" t="s">
        <v>61</v>
      </c>
      <c r="G169" s="241">
        <f t="shared" si="36"/>
        <v>0</v>
      </c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</row>
    <row r="170" spans="2:19" ht="23.65" customHeight="1" x14ac:dyDescent="0.2">
      <c r="B170" s="418"/>
      <c r="C170" s="321"/>
      <c r="D170" s="417"/>
      <c r="E170" s="250" t="s">
        <v>64</v>
      </c>
      <c r="F170" s="250" t="s">
        <v>65</v>
      </c>
      <c r="G170" s="241">
        <f t="shared" si="36"/>
        <v>0</v>
      </c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</row>
    <row r="171" spans="2:19" ht="23.65" customHeight="1" x14ac:dyDescent="0.2">
      <c r="B171" s="418"/>
      <c r="C171" s="321"/>
      <c r="D171" s="417"/>
      <c r="E171" s="227" t="s">
        <v>64</v>
      </c>
      <c r="F171" s="227" t="s">
        <v>66</v>
      </c>
      <c r="G171" s="241">
        <f t="shared" si="36"/>
        <v>0</v>
      </c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</row>
    <row r="172" spans="2:19" ht="23.65" customHeight="1" x14ac:dyDescent="0.2">
      <c r="B172" s="418" t="s">
        <v>89</v>
      </c>
      <c r="C172" s="321"/>
      <c r="D172" s="417" t="s">
        <v>233</v>
      </c>
      <c r="E172" s="249" t="s">
        <v>58</v>
      </c>
      <c r="F172" s="249" t="s">
        <v>58</v>
      </c>
      <c r="G172" s="241">
        <f t="shared" si="36"/>
        <v>0</v>
      </c>
      <c r="H172" s="241">
        <f t="shared" ref="H172:S172" si="42">H173+H174+H175+H176+H177</f>
        <v>0</v>
      </c>
      <c r="I172" s="241">
        <f t="shared" si="42"/>
        <v>0</v>
      </c>
      <c r="J172" s="241">
        <f t="shared" si="42"/>
        <v>0</v>
      </c>
      <c r="K172" s="241">
        <f t="shared" si="42"/>
        <v>0</v>
      </c>
      <c r="L172" s="241">
        <f t="shared" si="42"/>
        <v>0</v>
      </c>
      <c r="M172" s="241">
        <f t="shared" si="42"/>
        <v>0</v>
      </c>
      <c r="N172" s="241">
        <f t="shared" si="42"/>
        <v>0</v>
      </c>
      <c r="O172" s="241">
        <f t="shared" si="42"/>
        <v>0</v>
      </c>
      <c r="P172" s="241">
        <f t="shared" si="42"/>
        <v>0</v>
      </c>
      <c r="Q172" s="241">
        <f t="shared" si="42"/>
        <v>0</v>
      </c>
      <c r="R172" s="241">
        <f t="shared" si="42"/>
        <v>0</v>
      </c>
      <c r="S172" s="241">
        <f t="shared" si="42"/>
        <v>0</v>
      </c>
    </row>
    <row r="173" spans="2:19" ht="23.65" customHeight="1" x14ac:dyDescent="0.2">
      <c r="B173" s="418"/>
      <c r="C173" s="321"/>
      <c r="D173" s="417"/>
      <c r="E173" s="250" t="s">
        <v>60</v>
      </c>
      <c r="F173" s="250" t="s">
        <v>61</v>
      </c>
      <c r="G173" s="241">
        <f t="shared" si="36"/>
        <v>0</v>
      </c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</row>
    <row r="174" spans="2:19" ht="23.65" customHeight="1" x14ac:dyDescent="0.2">
      <c r="B174" s="418"/>
      <c r="C174" s="321"/>
      <c r="D174" s="417"/>
      <c r="E174" s="250" t="s">
        <v>62</v>
      </c>
      <c r="F174" s="250" t="s">
        <v>62</v>
      </c>
      <c r="G174" s="241">
        <f t="shared" ref="G174:G190" si="43">H174+I174+J174+K174+L174+M174+N174+O174+P174+Q174+R174+S174</f>
        <v>0</v>
      </c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</row>
    <row r="175" spans="2:19" ht="23.65" customHeight="1" x14ac:dyDescent="0.2">
      <c r="B175" s="418"/>
      <c r="C175" s="321"/>
      <c r="D175" s="417"/>
      <c r="E175" s="250" t="s">
        <v>63</v>
      </c>
      <c r="F175" s="250" t="s">
        <v>61</v>
      </c>
      <c r="G175" s="241">
        <f t="shared" si="43"/>
        <v>0</v>
      </c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</row>
    <row r="176" spans="2:19" ht="23.65" customHeight="1" x14ac:dyDescent="0.2">
      <c r="B176" s="418"/>
      <c r="C176" s="321"/>
      <c r="D176" s="417"/>
      <c r="E176" s="250" t="s">
        <v>64</v>
      </c>
      <c r="F176" s="250" t="s">
        <v>65</v>
      </c>
      <c r="G176" s="241">
        <f t="shared" si="43"/>
        <v>0</v>
      </c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</row>
    <row r="177" spans="2:19" ht="23.65" customHeight="1" x14ac:dyDescent="0.2">
      <c r="B177" s="418"/>
      <c r="C177" s="321"/>
      <c r="D177" s="417"/>
      <c r="E177" s="227" t="s">
        <v>64</v>
      </c>
      <c r="F177" s="227" t="s">
        <v>66</v>
      </c>
      <c r="G177" s="241">
        <f t="shared" si="43"/>
        <v>0</v>
      </c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</row>
    <row r="178" spans="2:19" ht="23.65" customHeight="1" x14ac:dyDescent="0.2">
      <c r="B178" s="418" t="s">
        <v>89</v>
      </c>
      <c r="C178" s="321"/>
      <c r="D178" s="417" t="s">
        <v>234</v>
      </c>
      <c r="E178" s="249" t="s">
        <v>58</v>
      </c>
      <c r="F178" s="249" t="s">
        <v>58</v>
      </c>
      <c r="G178" s="241">
        <f t="shared" si="43"/>
        <v>0</v>
      </c>
      <c r="H178" s="241">
        <f t="shared" ref="H178:S178" si="44">H179+H180+H181+H182+H183</f>
        <v>0</v>
      </c>
      <c r="I178" s="241">
        <f t="shared" si="44"/>
        <v>0</v>
      </c>
      <c r="J178" s="241">
        <f t="shared" si="44"/>
        <v>0</v>
      </c>
      <c r="K178" s="241">
        <f t="shared" si="44"/>
        <v>0</v>
      </c>
      <c r="L178" s="241">
        <f t="shared" si="44"/>
        <v>0</v>
      </c>
      <c r="M178" s="241">
        <f t="shared" si="44"/>
        <v>0</v>
      </c>
      <c r="N178" s="241">
        <f t="shared" si="44"/>
        <v>0</v>
      </c>
      <c r="O178" s="241">
        <f t="shared" si="44"/>
        <v>0</v>
      </c>
      <c r="P178" s="241">
        <f t="shared" si="44"/>
        <v>0</v>
      </c>
      <c r="Q178" s="241">
        <f t="shared" si="44"/>
        <v>0</v>
      </c>
      <c r="R178" s="241">
        <f t="shared" si="44"/>
        <v>0</v>
      </c>
      <c r="S178" s="241">
        <f t="shared" si="44"/>
        <v>0</v>
      </c>
    </row>
    <row r="179" spans="2:19" ht="23.65" customHeight="1" x14ac:dyDescent="0.2">
      <c r="B179" s="418"/>
      <c r="C179" s="321"/>
      <c r="D179" s="417"/>
      <c r="E179" s="250" t="s">
        <v>60</v>
      </c>
      <c r="F179" s="250" t="s">
        <v>61</v>
      </c>
      <c r="G179" s="241">
        <f t="shared" si="43"/>
        <v>0</v>
      </c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</row>
    <row r="180" spans="2:19" ht="23.65" customHeight="1" x14ac:dyDescent="0.2">
      <c r="B180" s="418"/>
      <c r="C180" s="321"/>
      <c r="D180" s="417"/>
      <c r="E180" s="250" t="s">
        <v>62</v>
      </c>
      <c r="F180" s="250" t="s">
        <v>62</v>
      </c>
      <c r="G180" s="241">
        <f t="shared" si="43"/>
        <v>0</v>
      </c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</row>
    <row r="181" spans="2:19" ht="23.65" customHeight="1" x14ac:dyDescent="0.2">
      <c r="B181" s="418"/>
      <c r="C181" s="321"/>
      <c r="D181" s="417"/>
      <c r="E181" s="250" t="s">
        <v>63</v>
      </c>
      <c r="F181" s="250" t="s">
        <v>61</v>
      </c>
      <c r="G181" s="241">
        <f t="shared" si="43"/>
        <v>0</v>
      </c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</row>
    <row r="182" spans="2:19" ht="27.4" customHeight="1" x14ac:dyDescent="0.2">
      <c r="B182" s="418"/>
      <c r="C182" s="321"/>
      <c r="D182" s="417"/>
      <c r="E182" s="250" t="s">
        <v>64</v>
      </c>
      <c r="F182" s="250" t="s">
        <v>65</v>
      </c>
      <c r="G182" s="241">
        <f t="shared" si="43"/>
        <v>0</v>
      </c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</row>
    <row r="183" spans="2:19" ht="17.45" customHeight="1" x14ac:dyDescent="0.2">
      <c r="B183" s="418" t="s">
        <v>89</v>
      </c>
      <c r="C183" s="321"/>
      <c r="D183" s="417" t="s">
        <v>69</v>
      </c>
      <c r="E183" s="227" t="s">
        <v>64</v>
      </c>
      <c r="F183" s="227" t="s">
        <v>66</v>
      </c>
      <c r="G183" s="241">
        <f t="shared" si="43"/>
        <v>0</v>
      </c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</row>
    <row r="184" spans="2:19" ht="24.95" customHeight="1" x14ac:dyDescent="0.2">
      <c r="B184" s="418" t="s">
        <v>89</v>
      </c>
      <c r="C184" s="321"/>
      <c r="D184" s="417" t="s">
        <v>235</v>
      </c>
      <c r="E184" s="249" t="s">
        <v>58</v>
      </c>
      <c r="F184" s="249" t="s">
        <v>58</v>
      </c>
      <c r="G184" s="241">
        <f t="shared" si="43"/>
        <v>0</v>
      </c>
      <c r="H184" s="241">
        <f t="shared" ref="H184:S184" si="45">H185+H186+H187+H188+H189</f>
        <v>0</v>
      </c>
      <c r="I184" s="241">
        <f t="shared" si="45"/>
        <v>0</v>
      </c>
      <c r="J184" s="241">
        <f t="shared" si="45"/>
        <v>0</v>
      </c>
      <c r="K184" s="241">
        <f t="shared" si="45"/>
        <v>0</v>
      </c>
      <c r="L184" s="241">
        <f t="shared" si="45"/>
        <v>0</v>
      </c>
      <c r="M184" s="241">
        <f t="shared" si="45"/>
        <v>0</v>
      </c>
      <c r="N184" s="241">
        <f t="shared" si="45"/>
        <v>0</v>
      </c>
      <c r="O184" s="241">
        <f t="shared" si="45"/>
        <v>0</v>
      </c>
      <c r="P184" s="241">
        <f t="shared" si="45"/>
        <v>0</v>
      </c>
      <c r="Q184" s="241">
        <f t="shared" si="45"/>
        <v>0</v>
      </c>
      <c r="R184" s="241">
        <f t="shared" si="45"/>
        <v>0</v>
      </c>
      <c r="S184" s="241">
        <f t="shared" si="45"/>
        <v>0</v>
      </c>
    </row>
    <row r="185" spans="2:19" ht="24.95" customHeight="1" x14ac:dyDescent="0.2">
      <c r="B185" s="418" t="s">
        <v>89</v>
      </c>
      <c r="C185" s="321"/>
      <c r="D185" s="417"/>
      <c r="E185" s="250" t="s">
        <v>60</v>
      </c>
      <c r="F185" s="250" t="s">
        <v>61</v>
      </c>
      <c r="G185" s="241">
        <f t="shared" si="43"/>
        <v>0</v>
      </c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</row>
    <row r="186" spans="2:19" ht="24.95" customHeight="1" x14ac:dyDescent="0.2">
      <c r="B186" s="418" t="s">
        <v>89</v>
      </c>
      <c r="C186" s="321"/>
      <c r="D186" s="417"/>
      <c r="E186" s="250" t="s">
        <v>62</v>
      </c>
      <c r="F186" s="250" t="s">
        <v>62</v>
      </c>
      <c r="G186" s="241">
        <f t="shared" si="43"/>
        <v>0</v>
      </c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</row>
    <row r="187" spans="2:19" ht="24.95" customHeight="1" x14ac:dyDescent="0.2">
      <c r="B187" s="418" t="s">
        <v>89</v>
      </c>
      <c r="C187" s="321"/>
      <c r="D187" s="417"/>
      <c r="E187" s="250" t="s">
        <v>63</v>
      </c>
      <c r="F187" s="250" t="s">
        <v>61</v>
      </c>
      <c r="G187" s="241">
        <f t="shared" si="43"/>
        <v>0</v>
      </c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</row>
    <row r="188" spans="2:19" ht="24.95" customHeight="1" x14ac:dyDescent="0.2">
      <c r="B188" s="418" t="s">
        <v>89</v>
      </c>
      <c r="C188" s="321"/>
      <c r="D188" s="417"/>
      <c r="E188" s="250" t="s">
        <v>64</v>
      </c>
      <c r="F188" s="250" t="s">
        <v>65</v>
      </c>
      <c r="G188" s="241">
        <f t="shared" si="43"/>
        <v>0</v>
      </c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</row>
    <row r="189" spans="2:19" ht="24.95" customHeight="1" x14ac:dyDescent="0.2">
      <c r="B189" s="418" t="s">
        <v>89</v>
      </c>
      <c r="C189" s="321"/>
      <c r="D189" s="417"/>
      <c r="E189" s="227" t="s">
        <v>64</v>
      </c>
      <c r="F189" s="227" t="s">
        <v>66</v>
      </c>
      <c r="G189" s="241">
        <f t="shared" si="43"/>
        <v>0</v>
      </c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</row>
    <row r="190" spans="2:19" ht="24.95" customHeight="1" x14ac:dyDescent="0.2">
      <c r="B190" s="246" t="s">
        <v>90</v>
      </c>
      <c r="C190" s="223" t="s">
        <v>276</v>
      </c>
      <c r="D190" s="224" t="s">
        <v>58</v>
      </c>
      <c r="E190" s="224" t="s">
        <v>58</v>
      </c>
      <c r="F190" s="224" t="s">
        <v>58</v>
      </c>
      <c r="G190" s="241">
        <f t="shared" si="43"/>
        <v>0</v>
      </c>
      <c r="H190" s="247">
        <f t="shared" ref="H190:S190" si="46">H192+H198+H204+H210</f>
        <v>0</v>
      </c>
      <c r="I190" s="247">
        <f t="shared" si="46"/>
        <v>0</v>
      </c>
      <c r="J190" s="247">
        <f t="shared" si="46"/>
        <v>0</v>
      </c>
      <c r="K190" s="247">
        <f t="shared" si="46"/>
        <v>0</v>
      </c>
      <c r="L190" s="247">
        <f t="shared" si="46"/>
        <v>0</v>
      </c>
      <c r="M190" s="247">
        <f t="shared" si="46"/>
        <v>0</v>
      </c>
      <c r="N190" s="247">
        <f t="shared" si="46"/>
        <v>0</v>
      </c>
      <c r="O190" s="247">
        <f t="shared" si="46"/>
        <v>0</v>
      </c>
      <c r="P190" s="247">
        <f t="shared" si="46"/>
        <v>0</v>
      </c>
      <c r="Q190" s="247">
        <f t="shared" si="46"/>
        <v>0</v>
      </c>
      <c r="R190" s="247">
        <f t="shared" si="46"/>
        <v>0</v>
      </c>
      <c r="S190" s="247">
        <f t="shared" si="46"/>
        <v>0</v>
      </c>
    </row>
    <row r="191" spans="2:19" ht="24.95" customHeight="1" x14ac:dyDescent="0.2">
      <c r="B191" s="248" t="s">
        <v>74</v>
      </c>
      <c r="C191" s="68" t="s">
        <v>58</v>
      </c>
      <c r="D191" s="227" t="s">
        <v>58</v>
      </c>
      <c r="E191" s="227" t="s">
        <v>58</v>
      </c>
      <c r="F191" s="227" t="s">
        <v>58</v>
      </c>
      <c r="G191" s="241" t="s">
        <v>58</v>
      </c>
      <c r="H191" s="227" t="s">
        <v>58</v>
      </c>
      <c r="I191" s="227" t="s">
        <v>58</v>
      </c>
      <c r="J191" s="227" t="s">
        <v>58</v>
      </c>
      <c r="K191" s="68" t="s">
        <v>58</v>
      </c>
      <c r="L191" s="227" t="s">
        <v>58</v>
      </c>
      <c r="M191" s="227" t="s">
        <v>58</v>
      </c>
      <c r="N191" s="227" t="s">
        <v>58</v>
      </c>
      <c r="O191" s="68" t="s">
        <v>58</v>
      </c>
      <c r="P191" s="227" t="s">
        <v>58</v>
      </c>
      <c r="Q191" s="227" t="s">
        <v>58</v>
      </c>
      <c r="R191" s="227" t="s">
        <v>58</v>
      </c>
      <c r="S191" s="227" t="s">
        <v>58</v>
      </c>
    </row>
    <row r="192" spans="2:19" ht="24.95" customHeight="1" x14ac:dyDescent="0.2">
      <c r="B192" s="438" t="s">
        <v>91</v>
      </c>
      <c r="C192" s="321" t="s">
        <v>236</v>
      </c>
      <c r="D192" s="417" t="s">
        <v>211</v>
      </c>
      <c r="E192" s="249" t="s">
        <v>58</v>
      </c>
      <c r="F192" s="249" t="s">
        <v>58</v>
      </c>
      <c r="G192" s="241">
        <f t="shared" ref="G192:G215" si="47">H192+I192+J192+K192+L192+M192+N192+O192+P192+Q192+R192+S192</f>
        <v>0</v>
      </c>
      <c r="H192" s="241">
        <f t="shared" ref="H192:S192" si="48">H193+H194+H195+H196+H197</f>
        <v>0</v>
      </c>
      <c r="I192" s="241">
        <f t="shared" si="48"/>
        <v>0</v>
      </c>
      <c r="J192" s="241">
        <f t="shared" si="48"/>
        <v>0</v>
      </c>
      <c r="K192" s="241">
        <f t="shared" si="48"/>
        <v>0</v>
      </c>
      <c r="L192" s="241">
        <f t="shared" si="48"/>
        <v>0</v>
      </c>
      <c r="M192" s="241">
        <f t="shared" si="48"/>
        <v>0</v>
      </c>
      <c r="N192" s="241">
        <f t="shared" si="48"/>
        <v>0</v>
      </c>
      <c r="O192" s="241">
        <f t="shared" si="48"/>
        <v>0</v>
      </c>
      <c r="P192" s="241">
        <f t="shared" si="48"/>
        <v>0</v>
      </c>
      <c r="Q192" s="241">
        <f t="shared" si="48"/>
        <v>0</v>
      </c>
      <c r="R192" s="241">
        <f t="shared" si="48"/>
        <v>0</v>
      </c>
      <c r="S192" s="241">
        <f t="shared" si="48"/>
        <v>0</v>
      </c>
    </row>
    <row r="193" spans="2:19" ht="24.95" customHeight="1" x14ac:dyDescent="0.2">
      <c r="B193" s="438"/>
      <c r="C193" s="321"/>
      <c r="D193" s="417"/>
      <c r="E193" s="250" t="s">
        <v>60</v>
      </c>
      <c r="F193" s="250" t="s">
        <v>61</v>
      </c>
      <c r="G193" s="241">
        <f t="shared" si="47"/>
        <v>0</v>
      </c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</row>
    <row r="194" spans="2:19" ht="24.95" customHeight="1" x14ac:dyDescent="0.2">
      <c r="B194" s="438"/>
      <c r="C194" s="321"/>
      <c r="D194" s="417"/>
      <c r="E194" s="250" t="s">
        <v>62</v>
      </c>
      <c r="F194" s="250" t="s">
        <v>62</v>
      </c>
      <c r="G194" s="241">
        <f t="shared" si="47"/>
        <v>0</v>
      </c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</row>
    <row r="195" spans="2:19" ht="24.95" customHeight="1" x14ac:dyDescent="0.2">
      <c r="B195" s="438"/>
      <c r="C195" s="321"/>
      <c r="D195" s="417"/>
      <c r="E195" s="250" t="s">
        <v>63</v>
      </c>
      <c r="F195" s="250" t="s">
        <v>61</v>
      </c>
      <c r="G195" s="241">
        <f t="shared" si="47"/>
        <v>0</v>
      </c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</row>
    <row r="196" spans="2:19" ht="24.95" customHeight="1" x14ac:dyDescent="0.2">
      <c r="B196" s="438"/>
      <c r="C196" s="321"/>
      <c r="D196" s="417"/>
      <c r="E196" s="250" t="s">
        <v>64</v>
      </c>
      <c r="F196" s="250" t="s">
        <v>65</v>
      </c>
      <c r="G196" s="241">
        <f t="shared" si="47"/>
        <v>0</v>
      </c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</row>
    <row r="197" spans="2:19" ht="24.95" customHeight="1" x14ac:dyDescent="0.2">
      <c r="B197" s="438"/>
      <c r="C197" s="321"/>
      <c r="D197" s="417"/>
      <c r="E197" s="227" t="s">
        <v>64</v>
      </c>
      <c r="F197" s="227" t="s">
        <v>66</v>
      </c>
      <c r="G197" s="241">
        <f t="shared" si="47"/>
        <v>0</v>
      </c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</row>
    <row r="198" spans="2:19" ht="24.95" customHeight="1" x14ac:dyDescent="0.2">
      <c r="B198" s="438" t="s">
        <v>93</v>
      </c>
      <c r="C198" s="321" t="s">
        <v>237</v>
      </c>
      <c r="D198" s="417" t="s">
        <v>211</v>
      </c>
      <c r="E198" s="249" t="s">
        <v>58</v>
      </c>
      <c r="F198" s="249" t="s">
        <v>58</v>
      </c>
      <c r="G198" s="241">
        <f t="shared" si="47"/>
        <v>0</v>
      </c>
      <c r="H198" s="241">
        <f t="shared" ref="H198:S198" si="49">H199+H200+H201+H202+H203</f>
        <v>0</v>
      </c>
      <c r="I198" s="241">
        <f t="shared" si="49"/>
        <v>0</v>
      </c>
      <c r="J198" s="241">
        <f t="shared" si="49"/>
        <v>0</v>
      </c>
      <c r="K198" s="241">
        <f t="shared" si="49"/>
        <v>0</v>
      </c>
      <c r="L198" s="241">
        <f t="shared" si="49"/>
        <v>0</v>
      </c>
      <c r="M198" s="241">
        <f t="shared" si="49"/>
        <v>0</v>
      </c>
      <c r="N198" s="241">
        <f t="shared" si="49"/>
        <v>0</v>
      </c>
      <c r="O198" s="241">
        <f t="shared" si="49"/>
        <v>0</v>
      </c>
      <c r="P198" s="241">
        <f t="shared" si="49"/>
        <v>0</v>
      </c>
      <c r="Q198" s="241">
        <f t="shared" si="49"/>
        <v>0</v>
      </c>
      <c r="R198" s="241">
        <f t="shared" si="49"/>
        <v>0</v>
      </c>
      <c r="S198" s="241">
        <f t="shared" si="49"/>
        <v>0</v>
      </c>
    </row>
    <row r="199" spans="2:19" ht="24.95" customHeight="1" x14ac:dyDescent="0.2">
      <c r="B199" s="438"/>
      <c r="C199" s="321"/>
      <c r="D199" s="417"/>
      <c r="E199" s="250" t="s">
        <v>60</v>
      </c>
      <c r="F199" s="250" t="s">
        <v>61</v>
      </c>
      <c r="G199" s="241">
        <f t="shared" si="47"/>
        <v>0</v>
      </c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</row>
    <row r="200" spans="2:19" ht="24.95" customHeight="1" x14ac:dyDescent="0.2">
      <c r="B200" s="438"/>
      <c r="C200" s="321"/>
      <c r="D200" s="417"/>
      <c r="E200" s="250" t="s">
        <v>62</v>
      </c>
      <c r="F200" s="250" t="s">
        <v>62</v>
      </c>
      <c r="G200" s="241">
        <f t="shared" si="47"/>
        <v>0</v>
      </c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</row>
    <row r="201" spans="2:19" ht="24.95" customHeight="1" x14ac:dyDescent="0.2">
      <c r="B201" s="438"/>
      <c r="C201" s="321"/>
      <c r="D201" s="417"/>
      <c r="E201" s="250" t="s">
        <v>63</v>
      </c>
      <c r="F201" s="250" t="s">
        <v>61</v>
      </c>
      <c r="G201" s="241">
        <f t="shared" si="47"/>
        <v>0</v>
      </c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</row>
    <row r="202" spans="2:19" ht="24.95" customHeight="1" x14ac:dyDescent="0.2">
      <c r="B202" s="438"/>
      <c r="C202" s="321"/>
      <c r="D202" s="417"/>
      <c r="E202" s="250" t="s">
        <v>64</v>
      </c>
      <c r="F202" s="250" t="s">
        <v>65</v>
      </c>
      <c r="G202" s="241">
        <f t="shared" si="47"/>
        <v>0</v>
      </c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</row>
    <row r="203" spans="2:19" ht="24.95" customHeight="1" x14ac:dyDescent="0.2">
      <c r="B203" s="438"/>
      <c r="C203" s="321"/>
      <c r="D203" s="417"/>
      <c r="E203" s="227" t="s">
        <v>64</v>
      </c>
      <c r="F203" s="227" t="s">
        <v>66</v>
      </c>
      <c r="G203" s="241">
        <f t="shared" si="47"/>
        <v>0</v>
      </c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</row>
    <row r="204" spans="2:19" ht="24.95" customHeight="1" x14ac:dyDescent="0.2">
      <c r="B204" s="438" t="s">
        <v>94</v>
      </c>
      <c r="C204" s="321" t="s">
        <v>238</v>
      </c>
      <c r="D204" s="417" t="s">
        <v>211</v>
      </c>
      <c r="E204" s="249" t="s">
        <v>58</v>
      </c>
      <c r="F204" s="249" t="s">
        <v>58</v>
      </c>
      <c r="G204" s="241">
        <f t="shared" si="47"/>
        <v>0</v>
      </c>
      <c r="H204" s="241">
        <f t="shared" ref="H204:S204" si="50">H205+H206+H207+H208+H209</f>
        <v>0</v>
      </c>
      <c r="I204" s="241">
        <f t="shared" si="50"/>
        <v>0</v>
      </c>
      <c r="J204" s="241">
        <f t="shared" si="50"/>
        <v>0</v>
      </c>
      <c r="K204" s="241">
        <f t="shared" si="50"/>
        <v>0</v>
      </c>
      <c r="L204" s="241">
        <f t="shared" si="50"/>
        <v>0</v>
      </c>
      <c r="M204" s="241">
        <f t="shared" si="50"/>
        <v>0</v>
      </c>
      <c r="N204" s="241">
        <f t="shared" si="50"/>
        <v>0</v>
      </c>
      <c r="O204" s="241">
        <f t="shared" si="50"/>
        <v>0</v>
      </c>
      <c r="P204" s="241">
        <f t="shared" si="50"/>
        <v>0</v>
      </c>
      <c r="Q204" s="241">
        <f t="shared" si="50"/>
        <v>0</v>
      </c>
      <c r="R204" s="241">
        <f t="shared" si="50"/>
        <v>0</v>
      </c>
      <c r="S204" s="241">
        <f t="shared" si="50"/>
        <v>0</v>
      </c>
    </row>
    <row r="205" spans="2:19" ht="24.95" customHeight="1" x14ac:dyDescent="0.2">
      <c r="B205" s="438"/>
      <c r="C205" s="321"/>
      <c r="D205" s="417"/>
      <c r="E205" s="250" t="s">
        <v>60</v>
      </c>
      <c r="F205" s="250" t="s">
        <v>61</v>
      </c>
      <c r="G205" s="241">
        <f t="shared" si="47"/>
        <v>0</v>
      </c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</row>
    <row r="206" spans="2:19" ht="24.95" customHeight="1" x14ac:dyDescent="0.2">
      <c r="B206" s="438"/>
      <c r="C206" s="321"/>
      <c r="D206" s="417"/>
      <c r="E206" s="250" t="s">
        <v>62</v>
      </c>
      <c r="F206" s="250" t="s">
        <v>62</v>
      </c>
      <c r="G206" s="241">
        <f t="shared" si="47"/>
        <v>0</v>
      </c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</row>
    <row r="207" spans="2:19" ht="24.95" customHeight="1" x14ac:dyDescent="0.2">
      <c r="B207" s="438"/>
      <c r="C207" s="321"/>
      <c r="D207" s="417"/>
      <c r="E207" s="250" t="s">
        <v>63</v>
      </c>
      <c r="F207" s="250" t="s">
        <v>61</v>
      </c>
      <c r="G207" s="241">
        <f t="shared" si="47"/>
        <v>0</v>
      </c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</row>
    <row r="208" spans="2:19" ht="12.75" customHeight="1" x14ac:dyDescent="0.2">
      <c r="B208" s="438"/>
      <c r="C208" s="321"/>
      <c r="D208" s="417"/>
      <c r="E208" s="250" t="s">
        <v>64</v>
      </c>
      <c r="F208" s="250" t="s">
        <v>65</v>
      </c>
      <c r="G208" s="241">
        <f t="shared" si="47"/>
        <v>0</v>
      </c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</row>
    <row r="209" spans="2:19" ht="21" customHeight="1" x14ac:dyDescent="0.2">
      <c r="B209" s="438"/>
      <c r="C209" s="321"/>
      <c r="D209" s="417"/>
      <c r="E209" s="227" t="s">
        <v>64</v>
      </c>
      <c r="F209" s="227" t="s">
        <v>66</v>
      </c>
      <c r="G209" s="241">
        <f t="shared" si="47"/>
        <v>0</v>
      </c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</row>
    <row r="210" spans="2:19" ht="21" customHeight="1" x14ac:dyDescent="0.2">
      <c r="B210" s="438" t="s">
        <v>95</v>
      </c>
      <c r="C210" s="321" t="s">
        <v>239</v>
      </c>
      <c r="D210" s="417" t="s">
        <v>211</v>
      </c>
      <c r="E210" s="249" t="s">
        <v>58</v>
      </c>
      <c r="F210" s="249" t="s">
        <v>58</v>
      </c>
      <c r="G210" s="241">
        <f t="shared" si="47"/>
        <v>0</v>
      </c>
      <c r="H210" s="241">
        <f t="shared" ref="H210:S210" si="51">H211+H212+H213+H214+H215</f>
        <v>0</v>
      </c>
      <c r="I210" s="241">
        <f t="shared" si="51"/>
        <v>0</v>
      </c>
      <c r="J210" s="241">
        <f t="shared" si="51"/>
        <v>0</v>
      </c>
      <c r="K210" s="241">
        <f t="shared" si="51"/>
        <v>0</v>
      </c>
      <c r="L210" s="241">
        <f t="shared" si="51"/>
        <v>0</v>
      </c>
      <c r="M210" s="241">
        <f t="shared" si="51"/>
        <v>0</v>
      </c>
      <c r="N210" s="241">
        <f t="shared" si="51"/>
        <v>0</v>
      </c>
      <c r="O210" s="241">
        <f t="shared" si="51"/>
        <v>0</v>
      </c>
      <c r="P210" s="241">
        <f t="shared" si="51"/>
        <v>0</v>
      </c>
      <c r="Q210" s="241">
        <f t="shared" si="51"/>
        <v>0</v>
      </c>
      <c r="R210" s="241">
        <f t="shared" si="51"/>
        <v>0</v>
      </c>
      <c r="S210" s="241">
        <f t="shared" si="51"/>
        <v>0</v>
      </c>
    </row>
    <row r="211" spans="2:19" ht="21" customHeight="1" x14ac:dyDescent="0.2">
      <c r="B211" s="438"/>
      <c r="C211" s="321"/>
      <c r="D211" s="417"/>
      <c r="E211" s="250" t="s">
        <v>60</v>
      </c>
      <c r="F211" s="250" t="s">
        <v>61</v>
      </c>
      <c r="G211" s="241">
        <f t="shared" si="47"/>
        <v>0</v>
      </c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</row>
    <row r="212" spans="2:19" ht="21" customHeight="1" x14ac:dyDescent="0.2">
      <c r="B212" s="438"/>
      <c r="C212" s="321"/>
      <c r="D212" s="417"/>
      <c r="E212" s="250" t="s">
        <v>62</v>
      </c>
      <c r="F212" s="250" t="s">
        <v>62</v>
      </c>
      <c r="G212" s="241">
        <f t="shared" si="47"/>
        <v>0</v>
      </c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</row>
    <row r="213" spans="2:19" ht="21" customHeight="1" x14ac:dyDescent="0.2">
      <c r="B213" s="438"/>
      <c r="C213" s="321"/>
      <c r="D213" s="417"/>
      <c r="E213" s="250" t="s">
        <v>63</v>
      </c>
      <c r="F213" s="250" t="s">
        <v>61</v>
      </c>
      <c r="G213" s="241">
        <f t="shared" si="47"/>
        <v>0</v>
      </c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</row>
    <row r="214" spans="2:19" ht="9.75" customHeight="1" x14ac:dyDescent="0.2">
      <c r="B214" s="438"/>
      <c r="C214" s="321"/>
      <c r="D214" s="417"/>
      <c r="E214" s="250" t="s">
        <v>64</v>
      </c>
      <c r="F214" s="250" t="s">
        <v>65</v>
      </c>
      <c r="G214" s="241">
        <f t="shared" si="47"/>
        <v>0</v>
      </c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</row>
    <row r="215" spans="2:19" ht="27.4" customHeight="1" x14ac:dyDescent="0.2">
      <c r="B215" s="438"/>
      <c r="C215" s="321"/>
      <c r="D215" s="417"/>
      <c r="E215" s="227" t="s">
        <v>64</v>
      </c>
      <c r="F215" s="227" t="s">
        <v>66</v>
      </c>
      <c r="G215" s="241">
        <f t="shared" si="47"/>
        <v>0</v>
      </c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</row>
    <row r="216" spans="2:19" x14ac:dyDescent="0.2">
      <c r="B216" s="248" t="s">
        <v>74</v>
      </c>
      <c r="C216" s="68" t="s">
        <v>58</v>
      </c>
      <c r="D216" s="227" t="s">
        <v>58</v>
      </c>
      <c r="E216" s="227" t="s">
        <v>58</v>
      </c>
      <c r="F216" s="227" t="s">
        <v>58</v>
      </c>
      <c r="G216" s="241" t="s">
        <v>58</v>
      </c>
      <c r="H216" s="227" t="s">
        <v>58</v>
      </c>
      <c r="I216" s="227" t="s">
        <v>58</v>
      </c>
      <c r="J216" s="227" t="s">
        <v>58</v>
      </c>
      <c r="K216" s="68" t="s">
        <v>58</v>
      </c>
      <c r="L216" s="227" t="s">
        <v>58</v>
      </c>
      <c r="M216" s="227" t="s">
        <v>58</v>
      </c>
      <c r="N216" s="227" t="s">
        <v>58</v>
      </c>
      <c r="O216" s="68" t="s">
        <v>58</v>
      </c>
      <c r="P216" s="227" t="s">
        <v>58</v>
      </c>
      <c r="Q216" s="227" t="s">
        <v>58</v>
      </c>
      <c r="R216" s="227" t="s">
        <v>58</v>
      </c>
      <c r="S216" s="227" t="s">
        <v>58</v>
      </c>
    </row>
    <row r="217" spans="2:19" ht="13.7" customHeight="1" x14ac:dyDescent="0.2">
      <c r="B217" s="255" t="s">
        <v>97</v>
      </c>
      <c r="C217" s="321" t="s">
        <v>239</v>
      </c>
      <c r="D217" s="417" t="s">
        <v>211</v>
      </c>
      <c r="E217" s="227" t="s">
        <v>58</v>
      </c>
      <c r="F217" s="227" t="s">
        <v>58</v>
      </c>
      <c r="G217" s="241">
        <f>H217+I217+J217+K217+L217+M217+N217+O217+P217+Q217+R217+S217</f>
        <v>0</v>
      </c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</row>
    <row r="218" spans="2:19" x14ac:dyDescent="0.2">
      <c r="B218" s="255" t="s">
        <v>98</v>
      </c>
      <c r="C218" s="321"/>
      <c r="D218" s="417"/>
      <c r="E218" s="227" t="s">
        <v>58</v>
      </c>
      <c r="F218" s="227" t="s">
        <v>58</v>
      </c>
      <c r="G218" s="241">
        <f>H218+I218+J218+K218+L218+M218+N218+O218+P218+Q218+R218+S218</f>
        <v>0</v>
      </c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</row>
    <row r="219" spans="2:19" x14ac:dyDescent="0.2">
      <c r="B219" s="255" t="s">
        <v>99</v>
      </c>
      <c r="C219" s="321"/>
      <c r="D219" s="417"/>
      <c r="E219" s="227" t="s">
        <v>58</v>
      </c>
      <c r="F219" s="227" t="s">
        <v>58</v>
      </c>
      <c r="G219" s="241">
        <f>H219+I219+J219+K219+L219+M219+N219+O219+P219+Q219+R219+S219</f>
        <v>0</v>
      </c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</row>
    <row r="220" spans="2:19" x14ac:dyDescent="0.2">
      <c r="B220" s="255" t="s">
        <v>100</v>
      </c>
      <c r="C220" s="321"/>
      <c r="D220" s="417"/>
      <c r="E220" s="227" t="s">
        <v>58</v>
      </c>
      <c r="F220" s="227" t="s">
        <v>58</v>
      </c>
      <c r="G220" s="241">
        <f>H220+I220+J220+K220+L220+M220+N220+O220+P220+Q220+R220+S220</f>
        <v>0</v>
      </c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</row>
    <row r="221" spans="2:19" ht="15" x14ac:dyDescent="0.2">
      <c r="B221" s="236" t="s">
        <v>101</v>
      </c>
      <c r="C221" s="68" t="s">
        <v>58</v>
      </c>
      <c r="D221" s="227" t="s">
        <v>58</v>
      </c>
      <c r="E221" s="227" t="s">
        <v>58</v>
      </c>
      <c r="F221" s="227" t="s">
        <v>58</v>
      </c>
      <c r="G221" s="241">
        <f>H221+I221+J221+K221+L221+M221+N221+O221+P221+Q221+R221+S221</f>
        <v>0</v>
      </c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</row>
  </sheetData>
  <sheetProtection password="C6FB" sheet="1" objects="1" scenarios="1"/>
  <customSheetViews>
    <customSheetView guid="{FC81ACF6-41EA-474E-9271-A039BE964AC6}" scale="60" showPageBreaks="1" printArea="1" view="pageBreakPreview" topLeftCell="A208">
      <selection activeCell="Q9" sqref="Q9:S9"/>
      <pageMargins left="1.1812499999999999" right="0.15763888888888899" top="0.15763888888888899" bottom="0.15763888888888899" header="0.51180555555555496" footer="0.15763888888888899"/>
      <pageSetup paperSize="9" scale="48" firstPageNumber="0" orientation="landscape" verticalDpi="300" r:id="rId1"/>
      <headerFooter>
        <oddFooter>&amp;C&amp;P</oddFooter>
      </headerFooter>
    </customSheetView>
    <customSheetView guid="{5471717A-CEAE-4129-AD80-B9750FD3D24E}" scale="60" showPageBreaks="1" printArea="1" view="pageBreakPreview">
      <selection activeCell="X20" sqref="X20"/>
      <pageMargins left="1.1812499999999999" right="0.15763888888888899" top="0.15763888888888899" bottom="0.15763888888888899" header="0.51180555555555496" footer="0.15763888888888899"/>
      <pageSetup paperSize="9" scale="48" firstPageNumber="0" orientation="landscape" verticalDpi="300" r:id="rId2"/>
      <headerFooter>
        <oddFooter>&amp;C&amp;P</oddFooter>
      </headerFooter>
    </customSheetView>
  </customSheetViews>
  <mergeCells count="88">
    <mergeCell ref="R1:S1"/>
    <mergeCell ref="M2:S2"/>
    <mergeCell ref="P4:S4"/>
    <mergeCell ref="P5:S5"/>
    <mergeCell ref="Q6:R6"/>
    <mergeCell ref="P7:S7"/>
    <mergeCell ref="M8:S8"/>
    <mergeCell ref="Q9:S9"/>
    <mergeCell ref="B11:S11"/>
    <mergeCell ref="B12:S12"/>
    <mergeCell ref="B13:S13"/>
    <mergeCell ref="B14:S14"/>
    <mergeCell ref="B15:S15"/>
    <mergeCell ref="B17:B18"/>
    <mergeCell ref="C17:C18"/>
    <mergeCell ref="D17:D18"/>
    <mergeCell ref="E17:E18"/>
    <mergeCell ref="F17:F18"/>
    <mergeCell ref="G17:G18"/>
    <mergeCell ref="H17:S17"/>
    <mergeCell ref="B24:B29"/>
    <mergeCell ref="C24:C29"/>
    <mergeCell ref="D24:D29"/>
    <mergeCell ref="B30:B35"/>
    <mergeCell ref="C30:C35"/>
    <mergeCell ref="D30:D35"/>
    <mergeCell ref="B36:B41"/>
    <mergeCell ref="C36:C41"/>
    <mergeCell ref="D36:D41"/>
    <mergeCell ref="B46:B51"/>
    <mergeCell ref="C46:C51"/>
    <mergeCell ref="D46:D51"/>
    <mergeCell ref="B54:B71"/>
    <mergeCell ref="C54:C71"/>
    <mergeCell ref="D54:D59"/>
    <mergeCell ref="D60:D65"/>
    <mergeCell ref="D66:D71"/>
    <mergeCell ref="B72:B77"/>
    <mergeCell ref="C72:C77"/>
    <mergeCell ref="D72:D77"/>
    <mergeCell ref="B78:B83"/>
    <mergeCell ref="C78:C83"/>
    <mergeCell ref="D78:D83"/>
    <mergeCell ref="B86:B97"/>
    <mergeCell ref="C86:C97"/>
    <mergeCell ref="D86:D91"/>
    <mergeCell ref="D92:D97"/>
    <mergeCell ref="C99:C101"/>
    <mergeCell ref="D99:D101"/>
    <mergeCell ref="B104:B109"/>
    <mergeCell ref="C104:C109"/>
    <mergeCell ref="D104:D109"/>
    <mergeCell ref="B112:B117"/>
    <mergeCell ref="C112:C117"/>
    <mergeCell ref="D112:D117"/>
    <mergeCell ref="B120:B125"/>
    <mergeCell ref="C120:C125"/>
    <mergeCell ref="D120:D125"/>
    <mergeCell ref="B128:B133"/>
    <mergeCell ref="C128:C133"/>
    <mergeCell ref="D128:D133"/>
    <mergeCell ref="B134:B139"/>
    <mergeCell ref="C134:C139"/>
    <mergeCell ref="D134:D139"/>
    <mergeCell ref="B142:B189"/>
    <mergeCell ref="C142:C189"/>
    <mergeCell ref="D142:D147"/>
    <mergeCell ref="D148:D153"/>
    <mergeCell ref="D154:D159"/>
    <mergeCell ref="D160:D165"/>
    <mergeCell ref="D166:D171"/>
    <mergeCell ref="D172:D177"/>
    <mergeCell ref="D178:D183"/>
    <mergeCell ref="D184:D189"/>
    <mergeCell ref="B192:B197"/>
    <mergeCell ref="C192:C197"/>
    <mergeCell ref="D192:D197"/>
    <mergeCell ref="B198:B203"/>
    <mergeCell ref="C198:C203"/>
    <mergeCell ref="D198:D203"/>
    <mergeCell ref="C217:C220"/>
    <mergeCell ref="D217:D220"/>
    <mergeCell ref="B204:B209"/>
    <mergeCell ref="C204:C209"/>
    <mergeCell ref="D204:D209"/>
    <mergeCell ref="B210:B215"/>
    <mergeCell ref="C210:C215"/>
    <mergeCell ref="D210:D215"/>
  </mergeCells>
  <pageMargins left="1.1812499999999999" right="0.15763888888888899" top="0.15763888888888899" bottom="0.15763888888888899" header="0.51180555555555496" footer="0.15763888888888899"/>
  <pageSetup paperSize="9" scale="48" firstPageNumber="0" orientation="landscape" verticalDpi="300" r:id="rId3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4:AMK32"/>
  <sheetViews>
    <sheetView view="pageBreakPreview" zoomScaleNormal="100" zoomScaleSheetLayoutView="100" workbookViewId="0">
      <selection activeCell="P13" sqref="P13"/>
    </sheetView>
  </sheetViews>
  <sheetFormatPr defaultRowHeight="12.75" x14ac:dyDescent="0.2"/>
  <cols>
    <col min="1" max="11" width="8" style="206"/>
    <col min="12" max="12" width="6.140625" style="206"/>
    <col min="13" max="13" width="6.7109375" style="206"/>
    <col min="14" max="14" width="13.28515625" style="206"/>
    <col min="15" max="15" width="21" style="206"/>
    <col min="16" max="1025" width="8" style="206"/>
  </cols>
  <sheetData>
    <row r="4" spans="1:15" ht="15" customHeight="1" x14ac:dyDescent="0.2">
      <c r="A4" s="458" t="s">
        <v>289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</row>
    <row r="6" spans="1:15" ht="12.75" customHeight="1" x14ac:dyDescent="0.2">
      <c r="A6" s="427" t="s">
        <v>27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220" t="s">
        <v>290</v>
      </c>
    </row>
    <row r="7" spans="1:15" x14ac:dyDescent="0.2">
      <c r="A7" s="455"/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220"/>
    </row>
    <row r="8" spans="1:15" ht="12.75" customHeight="1" x14ac:dyDescent="0.2">
      <c r="A8" s="455" t="s">
        <v>291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260">
        <f>'Касс. план (50400)'!G19+'Касс.пл.Внеб.(50300)СВОД'!G19+'Субсидия (50500)'!G19</f>
        <v>0</v>
      </c>
    </row>
    <row r="9" spans="1:15" s="261" customFormat="1" ht="33" customHeight="1" x14ac:dyDescent="0.2">
      <c r="A9" s="457" t="s">
        <v>292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260">
        <f>N10+N11+N12</f>
        <v>54143000</v>
      </c>
    </row>
    <row r="10" spans="1:15" ht="12.75" customHeight="1" x14ac:dyDescent="0.2">
      <c r="A10" s="456" t="s">
        <v>293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260">
        <f>'3 раздел'!F17</f>
        <v>50343000</v>
      </c>
    </row>
    <row r="11" spans="1:15" ht="12.75" customHeight="1" x14ac:dyDescent="0.2">
      <c r="A11" s="456" t="s">
        <v>294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262">
        <v>3800000</v>
      </c>
    </row>
    <row r="12" spans="1:15" ht="12.75" customHeight="1" x14ac:dyDescent="0.2">
      <c r="A12" s="456" t="s">
        <v>295</v>
      </c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262">
        <v>0</v>
      </c>
    </row>
    <row r="13" spans="1:15" ht="25.9" customHeight="1" x14ac:dyDescent="0.2">
      <c r="A13" s="457" t="s">
        <v>296</v>
      </c>
      <c r="B13" s="457"/>
      <c r="C13" s="457"/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260">
        <f>SUM(N14:N21)</f>
        <v>54143000</v>
      </c>
      <c r="O13" s="263"/>
    </row>
    <row r="14" spans="1:15" ht="12.75" customHeight="1" x14ac:dyDescent="0.2">
      <c r="A14" s="454" t="s">
        <v>297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260">
        <f>'3 раздел'!F39+'3 раздел'!F51</f>
        <v>44990515</v>
      </c>
    </row>
    <row r="15" spans="1:15" ht="12.75" customHeight="1" x14ac:dyDescent="0.2">
      <c r="A15" s="454" t="s">
        <v>298</v>
      </c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260">
        <f>'3 раздел'!F61</f>
        <v>191400</v>
      </c>
    </row>
    <row r="16" spans="1:15" ht="13.15" customHeight="1" x14ac:dyDescent="0.2">
      <c r="A16" s="454" t="s">
        <v>299</v>
      </c>
      <c r="B16" s="454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260">
        <f>'3 раздел'!F67</f>
        <v>0</v>
      </c>
    </row>
    <row r="17" spans="1:15" ht="12.75" customHeight="1" x14ac:dyDescent="0.2">
      <c r="A17" s="454" t="s">
        <v>300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260">
        <f>'3 раздел'!F87</f>
        <v>1850700</v>
      </c>
    </row>
    <row r="18" spans="1:15" ht="12.75" customHeight="1" x14ac:dyDescent="0.2">
      <c r="A18" s="454" t="s">
        <v>301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262">
        <v>140000</v>
      </c>
    </row>
    <row r="19" spans="1:15" ht="12.75" customHeight="1" x14ac:dyDescent="0.2">
      <c r="A19" s="454" t="s">
        <v>302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260">
        <f>'3 раздел'!F99</f>
        <v>1164685</v>
      </c>
    </row>
    <row r="20" spans="1:15" ht="12.75" customHeight="1" x14ac:dyDescent="0.2">
      <c r="A20" s="454" t="s">
        <v>303</v>
      </c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262">
        <v>4331600</v>
      </c>
    </row>
    <row r="21" spans="1:15" ht="12.75" customHeight="1" x14ac:dyDescent="0.2">
      <c r="A21" s="454" t="s">
        <v>304</v>
      </c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260">
        <f>(N8+N9)-N14-N15-N16-N17-N18-N19-N20</f>
        <v>1474100</v>
      </c>
    </row>
    <row r="22" spans="1:15" ht="13.15" customHeight="1" x14ac:dyDescent="0.2">
      <c r="A22" s="455" t="s">
        <v>305</v>
      </c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262"/>
    </row>
    <row r="23" spans="1:15" x14ac:dyDescent="0.2">
      <c r="O23" s="264"/>
    </row>
    <row r="25" spans="1:15" ht="12.75" customHeight="1" x14ac:dyDescent="0.2">
      <c r="A25" s="452" t="s">
        <v>306</v>
      </c>
      <c r="B25" s="452"/>
      <c r="C25" s="452"/>
      <c r="D25" s="453"/>
      <c r="E25" s="453"/>
      <c r="F25" s="453"/>
      <c r="G25" s="453"/>
      <c r="H25" s="453"/>
      <c r="I25" s="208"/>
      <c r="J25" s="453" t="s">
        <v>314</v>
      </c>
      <c r="K25" s="453"/>
      <c r="L25" s="453"/>
      <c r="M25" s="453"/>
    </row>
    <row r="26" spans="1:15" ht="14.25" customHeight="1" x14ac:dyDescent="0.2">
      <c r="A26" s="208"/>
      <c r="B26" s="208"/>
      <c r="C26" s="208"/>
      <c r="D26" s="451" t="s">
        <v>4</v>
      </c>
      <c r="E26" s="451"/>
      <c r="F26" s="451"/>
      <c r="G26" s="451"/>
      <c r="H26" s="451"/>
      <c r="I26" s="208"/>
      <c r="J26" s="451" t="s">
        <v>5</v>
      </c>
      <c r="K26" s="451"/>
      <c r="L26" s="451"/>
      <c r="M26" s="451"/>
    </row>
    <row r="27" spans="1:15" x14ac:dyDescent="0.2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</row>
    <row r="28" spans="1:15" ht="12.75" customHeight="1" x14ac:dyDescent="0.2">
      <c r="A28" s="452" t="s">
        <v>307</v>
      </c>
      <c r="B28" s="452"/>
      <c r="C28" s="452"/>
      <c r="D28" s="453"/>
      <c r="E28" s="453"/>
      <c r="F28" s="453"/>
      <c r="G28" s="453"/>
      <c r="H28" s="453"/>
      <c r="I28" s="208"/>
      <c r="J28" s="453" t="s">
        <v>315</v>
      </c>
      <c r="K28" s="453"/>
      <c r="L28" s="453"/>
      <c r="M28" s="453"/>
    </row>
    <row r="29" spans="1:15" ht="14.25" customHeight="1" x14ac:dyDescent="0.2">
      <c r="A29" s="208"/>
      <c r="B29" s="208"/>
      <c r="C29" s="208"/>
      <c r="D29" s="451" t="s">
        <v>4</v>
      </c>
      <c r="E29" s="451"/>
      <c r="F29" s="451"/>
      <c r="G29" s="451"/>
      <c r="H29" s="451"/>
      <c r="I29" s="208"/>
      <c r="J29" s="451" t="s">
        <v>5</v>
      </c>
      <c r="K29" s="451"/>
      <c r="L29" s="451"/>
      <c r="M29" s="451"/>
    </row>
    <row r="30" spans="1:15" x14ac:dyDescent="0.2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</row>
    <row r="31" spans="1:15" ht="12.75" customHeight="1" x14ac:dyDescent="0.2">
      <c r="A31" s="452" t="s">
        <v>308</v>
      </c>
      <c r="B31" s="452"/>
      <c r="C31" s="452"/>
      <c r="D31" s="453"/>
      <c r="E31" s="453"/>
      <c r="F31" s="453"/>
      <c r="G31" s="453"/>
      <c r="H31" s="453"/>
      <c r="I31" s="208"/>
      <c r="J31" s="453" t="s">
        <v>316</v>
      </c>
      <c r="K31" s="453"/>
      <c r="L31" s="453"/>
      <c r="M31" s="453"/>
    </row>
    <row r="32" spans="1:15" ht="14.25" customHeight="1" x14ac:dyDescent="0.2">
      <c r="A32" s="208"/>
      <c r="B32" s="208"/>
      <c r="C32" s="208"/>
      <c r="D32" s="451" t="s">
        <v>4</v>
      </c>
      <c r="E32" s="451"/>
      <c r="F32" s="451"/>
      <c r="G32" s="451"/>
      <c r="H32" s="451"/>
      <c r="I32" s="208"/>
      <c r="J32" s="451" t="s">
        <v>5</v>
      </c>
      <c r="K32" s="451"/>
      <c r="L32" s="451"/>
      <c r="M32" s="451"/>
    </row>
  </sheetData>
  <customSheetViews>
    <customSheetView guid="{FC81ACF6-41EA-474E-9271-A039BE964AC6}" showPageBreaks="1" fitToPage="1" printArea="1" view="pageBreakPreview">
      <selection activeCell="P13" sqref="P13"/>
      <pageMargins left="1.1812499999999999" right="0.196527777777778" top="1.1812499999999999" bottom="0.196527777777778" header="0.51180555555555496" footer="0.51180555555555496"/>
      <printOptions horizontalCentered="1"/>
      <pageSetup paperSize="9" firstPageNumber="0" orientation="landscape" verticalDpi="300" r:id="rId1"/>
    </customSheetView>
    <customSheetView guid="{5471717A-CEAE-4129-AD80-B9750FD3D24E}" showPageBreaks="1" fitToPage="1" printArea="1" view="pageBreakPreview">
      <selection activeCell="N21" sqref="N21"/>
      <pageMargins left="1.1812499999999999" right="0.196527777777778" top="1.1812499999999999" bottom="0.196527777777778" header="0.51180555555555496" footer="0.51180555555555496"/>
      <printOptions horizontalCentered="1"/>
      <pageSetup paperSize="9" firstPageNumber="0" orientation="landscape" verticalDpi="300" r:id="rId2"/>
    </customSheetView>
  </customSheetViews>
  <mergeCells count="33">
    <mergeCell ref="A4:N4"/>
    <mergeCell ref="A6:M6"/>
    <mergeCell ref="A7:M7"/>
    <mergeCell ref="A8:M8"/>
    <mergeCell ref="A9:M9"/>
    <mergeCell ref="A10:M10"/>
    <mergeCell ref="A11:M11"/>
    <mergeCell ref="A12:M12"/>
    <mergeCell ref="A13:M13"/>
    <mergeCell ref="A14:M14"/>
    <mergeCell ref="A15:M15"/>
    <mergeCell ref="A16:M16"/>
    <mergeCell ref="A17:M17"/>
    <mergeCell ref="A18:M18"/>
    <mergeCell ref="A19:M19"/>
    <mergeCell ref="A20:M20"/>
    <mergeCell ref="A21:M21"/>
    <mergeCell ref="A22:M22"/>
    <mergeCell ref="A25:C25"/>
    <mergeCell ref="D25:H25"/>
    <mergeCell ref="J25:M25"/>
    <mergeCell ref="D26:H26"/>
    <mergeCell ref="J26:M26"/>
    <mergeCell ref="A28:C28"/>
    <mergeCell ref="D28:H28"/>
    <mergeCell ref="J28:M28"/>
    <mergeCell ref="D32:H32"/>
    <mergeCell ref="J32:M32"/>
    <mergeCell ref="D29:H29"/>
    <mergeCell ref="J29:M29"/>
    <mergeCell ref="A31:C31"/>
    <mergeCell ref="D31:H31"/>
    <mergeCell ref="J31:M31"/>
  </mergeCells>
  <printOptions horizontalCentered="1"/>
  <pageMargins left="1.1812499999999999" right="0.196527777777778" top="1.1812499999999999" bottom="0.196527777777778" header="0.51180555555555496" footer="0.51180555555555496"/>
  <pageSetup paperSize="9" firstPageNumber="0" orientation="landscape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MK233"/>
  <sheetViews>
    <sheetView view="pageBreakPreview" topLeftCell="A233" zoomScaleNormal="80" zoomScaleSheetLayoutView="100" workbookViewId="0">
      <selection activeCell="D9" sqref="D9:D11"/>
    </sheetView>
  </sheetViews>
  <sheetFormatPr defaultRowHeight="15" x14ac:dyDescent="0.2"/>
  <cols>
    <col min="1" max="1" width="56.5703125" style="13"/>
    <col min="2" max="3" width="8.28515625" style="14"/>
    <col min="4" max="6" width="24.28515625" style="14"/>
    <col min="7" max="7" width="19" style="14"/>
    <col min="8" max="8" width="14.85546875" style="14"/>
    <col min="9" max="9" width="17.28515625" style="14" customWidth="1"/>
    <col min="10" max="10" width="20.5703125" style="14"/>
    <col min="11" max="11" width="15.42578125" style="14"/>
    <col min="12" max="12" width="23.85546875" style="14"/>
    <col min="13" max="13" width="19.7109375" style="14" customWidth="1"/>
    <col min="14" max="14" width="17" style="14"/>
    <col min="15" max="15" width="18" style="14" customWidth="1"/>
    <col min="16" max="16" width="25.5703125" style="14"/>
    <col min="17" max="17" width="19.140625" style="14"/>
    <col min="18" max="18" width="18.85546875" style="14" customWidth="1"/>
    <col min="19" max="19" width="19.5703125" style="14" customWidth="1"/>
    <col min="20" max="22" width="17" style="14"/>
    <col min="23" max="23" width="17.85546875" style="14"/>
    <col min="24" max="24" width="58.85546875" style="14"/>
    <col min="25" max="28" width="57" style="14"/>
    <col min="29" max="1025" width="8" style="14"/>
  </cols>
  <sheetData>
    <row r="1" spans="1:32" ht="15.75" customHeight="1" x14ac:dyDescent="0.2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  <c r="R1" s="16"/>
      <c r="S1" s="16"/>
      <c r="T1" s="16"/>
      <c r="U1" s="16"/>
      <c r="V1" s="16"/>
      <c r="W1" s="16"/>
      <c r="X1" s="17" t="s">
        <v>24</v>
      </c>
    </row>
    <row r="2" spans="1:32" x14ac:dyDescent="0.2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330"/>
      <c r="O2" s="330"/>
      <c r="P2" s="330"/>
      <c r="Q2" s="330"/>
      <c r="R2" s="16"/>
      <c r="S2" s="16"/>
      <c r="T2" s="16"/>
      <c r="U2" s="16"/>
      <c r="V2" s="16"/>
      <c r="W2" s="16"/>
      <c r="X2" s="18" t="s">
        <v>339</v>
      </c>
    </row>
    <row r="3" spans="1:32" ht="4.5" customHeight="1" x14ac:dyDescent="0.2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32" ht="15" hidden="1" customHeight="1" x14ac:dyDescent="0.2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32" ht="24.75" customHeight="1" x14ac:dyDescent="0.2">
      <c r="A5" s="15"/>
      <c r="B5" s="19"/>
      <c r="C5" s="19"/>
      <c r="D5" s="19"/>
      <c r="E5" s="19"/>
      <c r="F5" s="331" t="s">
        <v>25</v>
      </c>
      <c r="G5" s="331"/>
      <c r="H5" s="331"/>
      <c r="I5" s="331"/>
      <c r="J5" s="331"/>
      <c r="K5" s="331"/>
      <c r="L5" s="331"/>
      <c r="M5" s="331"/>
      <c r="N5" s="331"/>
      <c r="O5" s="331"/>
      <c r="P5" s="20"/>
      <c r="Q5" s="331"/>
      <c r="R5" s="331"/>
      <c r="S5" s="331"/>
      <c r="T5" s="331"/>
      <c r="U5" s="331"/>
      <c r="V5" s="331"/>
      <c r="W5" s="331"/>
      <c r="X5" s="331"/>
      <c r="Y5" s="21"/>
      <c r="Z5" s="21"/>
      <c r="AA5" s="21"/>
      <c r="AB5" s="21"/>
    </row>
    <row r="6" spans="1:32" ht="36" customHeight="1" x14ac:dyDescent="0.2">
      <c r="A6" s="15"/>
      <c r="B6" s="22"/>
      <c r="C6" s="22"/>
      <c r="D6" s="22"/>
      <c r="E6" s="22"/>
      <c r="F6" s="332" t="s">
        <v>313</v>
      </c>
      <c r="G6" s="332"/>
      <c r="H6" s="332"/>
      <c r="I6" s="332"/>
      <c r="J6" s="332"/>
      <c r="K6" s="332"/>
      <c r="L6" s="332"/>
      <c r="M6" s="332"/>
      <c r="N6" s="332"/>
      <c r="O6" s="332"/>
      <c r="P6" s="23"/>
      <c r="Q6" s="333"/>
      <c r="R6" s="333"/>
      <c r="S6" s="333"/>
      <c r="T6" s="333"/>
      <c r="U6" s="333"/>
      <c r="V6" s="333"/>
      <c r="W6" s="333"/>
      <c r="X6" s="333"/>
      <c r="Y6" s="24"/>
      <c r="Z6" s="24"/>
      <c r="AA6" s="24"/>
      <c r="AB6" s="24"/>
    </row>
    <row r="7" spans="1:32" ht="39.75" customHeight="1" x14ac:dyDescent="0.2">
      <c r="A7" s="15"/>
      <c r="B7" s="25"/>
      <c r="C7" s="25"/>
      <c r="D7" s="25"/>
      <c r="E7" s="25"/>
      <c r="F7" s="326" t="s">
        <v>26</v>
      </c>
      <c r="G7" s="326"/>
      <c r="H7" s="326"/>
      <c r="I7" s="326"/>
      <c r="J7" s="326"/>
      <c r="K7" s="326"/>
      <c r="L7" s="326"/>
      <c r="M7" s="326"/>
      <c r="N7" s="326"/>
      <c r="O7" s="326"/>
      <c r="P7" s="26"/>
      <c r="Q7" s="326"/>
      <c r="R7" s="326"/>
      <c r="S7" s="326"/>
      <c r="T7" s="326"/>
      <c r="U7" s="326"/>
      <c r="V7" s="326"/>
      <c r="W7" s="326"/>
      <c r="X7" s="326"/>
      <c r="Y7" s="27"/>
      <c r="Z7" s="27"/>
      <c r="AA7" s="27"/>
      <c r="AB7" s="27"/>
    </row>
    <row r="8" spans="1:32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32" ht="29.25" customHeight="1" x14ac:dyDescent="0.2">
      <c r="A9" s="327" t="s">
        <v>27</v>
      </c>
      <c r="B9" s="327" t="s">
        <v>28</v>
      </c>
      <c r="C9" s="327" t="s">
        <v>29</v>
      </c>
      <c r="D9" s="328" t="s">
        <v>30</v>
      </c>
      <c r="E9" s="328" t="s">
        <v>29</v>
      </c>
      <c r="F9" s="329" t="s">
        <v>342</v>
      </c>
      <c r="G9" s="329"/>
      <c r="H9" s="329"/>
      <c r="I9" s="329"/>
      <c r="J9" s="329"/>
      <c r="K9" s="28"/>
      <c r="L9" s="329" t="s">
        <v>343</v>
      </c>
      <c r="M9" s="329"/>
      <c r="N9" s="329"/>
      <c r="O9" s="329"/>
      <c r="P9" s="329"/>
      <c r="Q9" s="329"/>
      <c r="R9" s="327" t="s">
        <v>31</v>
      </c>
      <c r="S9" s="327"/>
      <c r="T9" s="327"/>
      <c r="U9" s="327"/>
      <c r="V9" s="327"/>
      <c r="W9" s="327"/>
      <c r="X9" s="327" t="s">
        <v>32</v>
      </c>
      <c r="Y9" s="29"/>
      <c r="Z9" s="29"/>
      <c r="AA9" s="29"/>
      <c r="AB9" s="29"/>
      <c r="AC9" s="29"/>
      <c r="AD9" s="29"/>
      <c r="AE9" s="29"/>
      <c r="AF9" s="29"/>
    </row>
    <row r="10" spans="1:32" ht="82.5" customHeight="1" x14ac:dyDescent="0.2">
      <c r="A10" s="327"/>
      <c r="B10" s="327"/>
      <c r="C10" s="327"/>
      <c r="D10" s="328"/>
      <c r="E10" s="328"/>
      <c r="F10" s="322" t="s">
        <v>344</v>
      </c>
      <c r="G10" s="323" t="s">
        <v>33</v>
      </c>
      <c r="H10" s="323"/>
      <c r="I10" s="323" t="s">
        <v>34</v>
      </c>
      <c r="J10" s="323" t="s">
        <v>35</v>
      </c>
      <c r="K10" s="323" t="s">
        <v>36</v>
      </c>
      <c r="L10" s="324" t="s">
        <v>344</v>
      </c>
      <c r="M10" s="325" t="s">
        <v>33</v>
      </c>
      <c r="N10" s="325"/>
      <c r="O10" s="325" t="s">
        <v>34</v>
      </c>
      <c r="P10" s="325" t="s">
        <v>35</v>
      </c>
      <c r="Q10" s="325" t="s">
        <v>36</v>
      </c>
      <c r="R10" s="322" t="s">
        <v>345</v>
      </c>
      <c r="S10" s="323" t="s">
        <v>33</v>
      </c>
      <c r="T10" s="323"/>
      <c r="U10" s="323" t="s">
        <v>34</v>
      </c>
      <c r="V10" s="323" t="s">
        <v>37</v>
      </c>
      <c r="W10" s="323" t="s">
        <v>36</v>
      </c>
      <c r="X10" s="327"/>
      <c r="Y10" s="29"/>
      <c r="Z10" s="29"/>
      <c r="AA10" s="29"/>
      <c r="AB10" s="29"/>
      <c r="AC10" s="29"/>
      <c r="AD10" s="29"/>
      <c r="AE10" s="29"/>
      <c r="AF10" s="29"/>
    </row>
    <row r="11" spans="1:32" ht="92.25" customHeight="1" x14ac:dyDescent="0.2">
      <c r="A11" s="327"/>
      <c r="B11" s="327"/>
      <c r="C11" s="327"/>
      <c r="D11" s="328"/>
      <c r="E11" s="328"/>
      <c r="F11" s="322"/>
      <c r="G11" s="30" t="s">
        <v>38</v>
      </c>
      <c r="H11" s="32" t="s">
        <v>39</v>
      </c>
      <c r="I11" s="323"/>
      <c r="J11" s="323"/>
      <c r="K11" s="323"/>
      <c r="L11" s="324"/>
      <c r="M11" s="31" t="s">
        <v>38</v>
      </c>
      <c r="N11" s="33" t="s">
        <v>39</v>
      </c>
      <c r="O11" s="325"/>
      <c r="P11" s="325"/>
      <c r="Q11" s="325"/>
      <c r="R11" s="322"/>
      <c r="S11" s="30" t="s">
        <v>38</v>
      </c>
      <c r="T11" s="32" t="s">
        <v>39</v>
      </c>
      <c r="U11" s="323"/>
      <c r="V11" s="323"/>
      <c r="W11" s="323"/>
      <c r="X11" s="327"/>
      <c r="Y11" s="29"/>
      <c r="Z11" s="29"/>
      <c r="AA11" s="29"/>
      <c r="AB11" s="29"/>
      <c r="AC11" s="29"/>
      <c r="AD11" s="29"/>
      <c r="AE11" s="29"/>
      <c r="AF11" s="29"/>
    </row>
    <row r="12" spans="1:32" ht="25.5" x14ac:dyDescent="0.2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 t="s">
        <v>40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5" t="s">
        <v>41</v>
      </c>
      <c r="M12" s="35">
        <v>13</v>
      </c>
      <c r="N12" s="35">
        <v>14</v>
      </c>
      <c r="O12" s="35">
        <v>15</v>
      </c>
      <c r="P12" s="35">
        <v>16</v>
      </c>
      <c r="Q12" s="35">
        <v>17</v>
      </c>
      <c r="R12" s="34" t="s">
        <v>42</v>
      </c>
      <c r="S12" s="34" t="s">
        <v>43</v>
      </c>
      <c r="T12" s="34" t="s">
        <v>44</v>
      </c>
      <c r="U12" s="34" t="s">
        <v>45</v>
      </c>
      <c r="V12" s="34" t="s">
        <v>46</v>
      </c>
      <c r="W12" s="34" t="s">
        <v>47</v>
      </c>
      <c r="X12" s="34">
        <v>24</v>
      </c>
      <c r="Y12" s="29"/>
      <c r="Z12" s="29"/>
      <c r="AA12" s="29"/>
      <c r="AB12" s="29"/>
      <c r="AC12" s="29"/>
      <c r="AD12" s="29"/>
      <c r="AE12" s="29"/>
      <c r="AF12" s="29"/>
    </row>
    <row r="13" spans="1:32" x14ac:dyDescent="0.2">
      <c r="A13" s="36" t="s">
        <v>48</v>
      </c>
      <c r="B13" s="37"/>
      <c r="C13" s="37"/>
      <c r="D13" s="37"/>
      <c r="E13" s="37"/>
      <c r="F13" s="38">
        <f>G13+H13+I13+J13+K13</f>
        <v>0</v>
      </c>
      <c r="G13" s="39"/>
      <c r="H13" s="39"/>
      <c r="I13" s="39"/>
      <c r="J13" s="40"/>
      <c r="K13" s="40"/>
      <c r="L13" s="41">
        <f>M13+N13+O13+P13+Q13</f>
        <v>0</v>
      </c>
      <c r="M13" s="42">
        <f>'Касс. план Обл. бюдж.'!G19</f>
        <v>0</v>
      </c>
      <c r="N13" s="42">
        <f>'Касс. план ХМАО'!G19</f>
        <v>0</v>
      </c>
      <c r="O13" s="42">
        <f>'Субсидия (50500)'!G19</f>
        <v>0</v>
      </c>
      <c r="P13" s="42">
        <f>'Касс.пл.Внеб.(50300)СВОД'!G19</f>
        <v>0</v>
      </c>
      <c r="Q13" s="42">
        <f>'Касс.пл.Мед.стр.(00000)'!G19</f>
        <v>0</v>
      </c>
      <c r="R13" s="43">
        <f>S13+T13+U13+W13+V13</f>
        <v>0</v>
      </c>
      <c r="S13" s="44">
        <f>G13-M13</f>
        <v>0</v>
      </c>
      <c r="T13" s="44">
        <f>H13-N13</f>
        <v>0</v>
      </c>
      <c r="U13" s="44">
        <f>I13-O13</f>
        <v>0</v>
      </c>
      <c r="V13" s="44">
        <f>J13-P13</f>
        <v>0</v>
      </c>
      <c r="W13" s="44">
        <f>Q13-K13</f>
        <v>0</v>
      </c>
      <c r="X13" s="45"/>
    </row>
    <row r="14" spans="1:32" ht="56.25" customHeight="1" x14ac:dyDescent="0.2">
      <c r="A14" s="36" t="s">
        <v>49</v>
      </c>
      <c r="B14" s="37"/>
      <c r="C14" s="37"/>
      <c r="D14" s="37"/>
      <c r="E14" s="37"/>
      <c r="F14" s="38">
        <f>G14+H14+I14+J14+K14</f>
        <v>54143000</v>
      </c>
      <c r="G14" s="38">
        <f>G23-G13</f>
        <v>50343000</v>
      </c>
      <c r="H14" s="38">
        <f>H23-H13</f>
        <v>0</v>
      </c>
      <c r="I14" s="38">
        <f>I23-I13</f>
        <v>0</v>
      </c>
      <c r="J14" s="46">
        <f>J23-J13</f>
        <v>3800000</v>
      </c>
      <c r="K14" s="46">
        <f>K23-K13</f>
        <v>0</v>
      </c>
      <c r="L14" s="41">
        <f>M14+N14+O14+P14+Q14</f>
        <v>54143000</v>
      </c>
      <c r="M14" s="41">
        <f t="shared" ref="M14:W14" si="0">M23-M13</f>
        <v>50343000</v>
      </c>
      <c r="N14" s="41">
        <f t="shared" si="0"/>
        <v>0</v>
      </c>
      <c r="O14" s="41">
        <f t="shared" si="0"/>
        <v>0</v>
      </c>
      <c r="P14" s="41">
        <f t="shared" si="0"/>
        <v>3800000</v>
      </c>
      <c r="Q14" s="41">
        <f t="shared" si="0"/>
        <v>0</v>
      </c>
      <c r="R14" s="43">
        <f t="shared" si="0"/>
        <v>0</v>
      </c>
      <c r="S14" s="43">
        <f t="shared" si="0"/>
        <v>0</v>
      </c>
      <c r="T14" s="43">
        <f t="shared" si="0"/>
        <v>0</v>
      </c>
      <c r="U14" s="43">
        <f t="shared" si="0"/>
        <v>0</v>
      </c>
      <c r="V14" s="43">
        <f t="shared" si="0"/>
        <v>0</v>
      </c>
      <c r="W14" s="43">
        <f t="shared" si="0"/>
        <v>0</v>
      </c>
      <c r="X14" s="47"/>
    </row>
    <row r="15" spans="1:32" x14ac:dyDescent="0.2">
      <c r="A15" s="48" t="s">
        <v>19</v>
      </c>
      <c r="B15" s="37"/>
      <c r="C15" s="37"/>
      <c r="D15" s="37"/>
      <c r="E15" s="37"/>
      <c r="F15" s="49"/>
      <c r="G15" s="50"/>
      <c r="H15" s="50"/>
      <c r="I15" s="50"/>
      <c r="J15" s="51"/>
      <c r="K15" s="51"/>
      <c r="L15" s="52"/>
      <c r="M15" s="53"/>
      <c r="N15" s="53"/>
      <c r="O15" s="53"/>
      <c r="P15" s="53"/>
      <c r="Q15" s="53"/>
      <c r="R15" s="54"/>
      <c r="S15" s="55"/>
      <c r="T15" s="55"/>
      <c r="U15" s="55"/>
      <c r="V15" s="55"/>
      <c r="W15" s="55"/>
      <c r="X15" s="45"/>
    </row>
    <row r="16" spans="1:32" ht="30" x14ac:dyDescent="0.2">
      <c r="A16" s="36" t="s">
        <v>50</v>
      </c>
      <c r="B16" s="37"/>
      <c r="C16" s="37"/>
      <c r="D16" s="37"/>
      <c r="E16" s="37"/>
      <c r="F16" s="38">
        <f>F18+F19</f>
        <v>50343000</v>
      </c>
      <c r="G16" s="56"/>
      <c r="H16" s="56"/>
      <c r="I16" s="56"/>
      <c r="J16" s="57"/>
      <c r="K16" s="57"/>
      <c r="L16" s="41">
        <f>L18+L19</f>
        <v>50343000</v>
      </c>
      <c r="M16" s="58"/>
      <c r="N16" s="58"/>
      <c r="O16" s="58"/>
      <c r="P16" s="58"/>
      <c r="Q16" s="58"/>
      <c r="R16" s="43">
        <f>S16+T16+U16+W16</f>
        <v>0</v>
      </c>
      <c r="S16" s="44">
        <f>M16-G16</f>
        <v>0</v>
      </c>
      <c r="T16" s="44">
        <f>N16-H16</f>
        <v>0</v>
      </c>
      <c r="U16" s="44">
        <f>O16-I16</f>
        <v>0</v>
      </c>
      <c r="V16" s="44">
        <f>P16-J16</f>
        <v>0</v>
      </c>
      <c r="W16" s="44">
        <f>Q16-K16</f>
        <v>0</v>
      </c>
      <c r="X16" s="45"/>
    </row>
    <row r="17" spans="1:24" x14ac:dyDescent="0.2">
      <c r="A17" s="48" t="s">
        <v>19</v>
      </c>
      <c r="B17" s="37"/>
      <c r="C17" s="37"/>
      <c r="D17" s="37"/>
      <c r="E17" s="37"/>
      <c r="F17" s="49"/>
      <c r="G17" s="50"/>
      <c r="H17" s="50"/>
      <c r="I17" s="50"/>
      <c r="J17" s="51"/>
      <c r="K17" s="51"/>
      <c r="L17" s="52"/>
      <c r="M17" s="53"/>
      <c r="N17" s="53"/>
      <c r="O17" s="53"/>
      <c r="P17" s="53"/>
      <c r="Q17" s="53"/>
      <c r="R17" s="54"/>
      <c r="S17" s="55"/>
      <c r="T17" s="55"/>
      <c r="U17" s="55"/>
      <c r="V17" s="55"/>
      <c r="W17" s="55"/>
      <c r="X17" s="45"/>
    </row>
    <row r="18" spans="1:24" x14ac:dyDescent="0.2">
      <c r="A18" s="36" t="s">
        <v>51</v>
      </c>
      <c r="B18" s="37"/>
      <c r="C18" s="37"/>
      <c r="D18" s="37"/>
      <c r="E18" s="37"/>
      <c r="F18" s="38">
        <f>G14</f>
        <v>50343000</v>
      </c>
      <c r="G18" s="56">
        <f>F18</f>
        <v>50343000</v>
      </c>
      <c r="H18" s="56"/>
      <c r="I18" s="56"/>
      <c r="J18" s="57"/>
      <c r="K18" s="57"/>
      <c r="L18" s="41">
        <f>M14</f>
        <v>50343000</v>
      </c>
      <c r="M18" s="58">
        <f>L18</f>
        <v>50343000</v>
      </c>
      <c r="N18" s="58"/>
      <c r="O18" s="58"/>
      <c r="P18" s="58"/>
      <c r="Q18" s="58"/>
      <c r="R18" s="43">
        <f t="shared" ref="R18:R23" si="1">S18+T18+U18+W18</f>
        <v>0</v>
      </c>
      <c r="S18" s="44">
        <f t="shared" ref="S18:W19" si="2">M18-G18</f>
        <v>0</v>
      </c>
      <c r="T18" s="44">
        <f t="shared" si="2"/>
        <v>0</v>
      </c>
      <c r="U18" s="44">
        <f t="shared" si="2"/>
        <v>0</v>
      </c>
      <c r="V18" s="44">
        <f t="shared" si="2"/>
        <v>0</v>
      </c>
      <c r="W18" s="44">
        <f t="shared" si="2"/>
        <v>0</v>
      </c>
      <c r="X18" s="47"/>
    </row>
    <row r="19" spans="1:24" x14ac:dyDescent="0.2">
      <c r="A19" s="36" t="s">
        <v>52</v>
      </c>
      <c r="B19" s="37"/>
      <c r="C19" s="37"/>
      <c r="D19" s="37"/>
      <c r="E19" s="37"/>
      <c r="F19" s="38">
        <f>H14</f>
        <v>0</v>
      </c>
      <c r="G19" s="56"/>
      <c r="H19" s="56">
        <f>F19</f>
        <v>0</v>
      </c>
      <c r="I19" s="56"/>
      <c r="J19" s="57"/>
      <c r="K19" s="57"/>
      <c r="L19" s="41">
        <f>N14</f>
        <v>0</v>
      </c>
      <c r="M19" s="58"/>
      <c r="N19" s="58">
        <f>L19</f>
        <v>0</v>
      </c>
      <c r="O19" s="58"/>
      <c r="P19" s="58"/>
      <c r="Q19" s="58"/>
      <c r="R19" s="43">
        <f t="shared" si="1"/>
        <v>0</v>
      </c>
      <c r="S19" s="44">
        <f t="shared" si="2"/>
        <v>0</v>
      </c>
      <c r="T19" s="44">
        <f t="shared" si="2"/>
        <v>0</v>
      </c>
      <c r="U19" s="44">
        <f t="shared" si="2"/>
        <v>0</v>
      </c>
      <c r="V19" s="44">
        <f t="shared" si="2"/>
        <v>0</v>
      </c>
      <c r="W19" s="44">
        <f t="shared" si="2"/>
        <v>0</v>
      </c>
      <c r="X19" s="45"/>
    </row>
    <row r="20" spans="1:24" x14ac:dyDescent="0.2">
      <c r="A20" s="36" t="s">
        <v>53</v>
      </c>
      <c r="B20" s="37"/>
      <c r="C20" s="37"/>
      <c r="D20" s="37"/>
      <c r="E20" s="37"/>
      <c r="F20" s="38">
        <f>I14</f>
        <v>0</v>
      </c>
      <c r="G20" s="56"/>
      <c r="H20" s="56"/>
      <c r="I20" s="56">
        <f>F20</f>
        <v>0</v>
      </c>
      <c r="J20" s="57"/>
      <c r="K20" s="57"/>
      <c r="L20" s="41">
        <f>O14</f>
        <v>0</v>
      </c>
      <c r="M20" s="58"/>
      <c r="N20" s="58"/>
      <c r="O20" s="58">
        <f>L20</f>
        <v>0</v>
      </c>
      <c r="P20" s="58"/>
      <c r="Q20" s="58"/>
      <c r="R20" s="43">
        <f t="shared" si="1"/>
        <v>0</v>
      </c>
      <c r="S20" s="44">
        <f t="shared" ref="S20:U23" si="3">M20-G20</f>
        <v>0</v>
      </c>
      <c r="T20" s="44">
        <f t="shared" si="3"/>
        <v>0</v>
      </c>
      <c r="U20" s="44">
        <f t="shared" si="3"/>
        <v>0</v>
      </c>
      <c r="V20" s="44"/>
      <c r="W20" s="44">
        <f>Q20-K20</f>
        <v>0</v>
      </c>
      <c r="X20" s="45"/>
    </row>
    <row r="21" spans="1:24" x14ac:dyDescent="0.2">
      <c r="A21" s="36" t="s">
        <v>54</v>
      </c>
      <c r="B21" s="37"/>
      <c r="C21" s="37"/>
      <c r="D21" s="37"/>
      <c r="E21" s="37"/>
      <c r="F21" s="38">
        <f>J14</f>
        <v>3800000</v>
      </c>
      <c r="G21" s="56"/>
      <c r="H21" s="56"/>
      <c r="I21" s="56"/>
      <c r="J21" s="57">
        <f>F21</f>
        <v>3800000</v>
      </c>
      <c r="K21" s="57"/>
      <c r="L21" s="41">
        <f>P14</f>
        <v>3800000</v>
      </c>
      <c r="M21" s="58"/>
      <c r="N21" s="58"/>
      <c r="O21" s="58"/>
      <c r="P21" s="58">
        <f>L21</f>
        <v>3800000</v>
      </c>
      <c r="Q21" s="58"/>
      <c r="R21" s="43">
        <f t="shared" si="1"/>
        <v>0</v>
      </c>
      <c r="S21" s="44">
        <f t="shared" si="3"/>
        <v>0</v>
      </c>
      <c r="T21" s="44">
        <f t="shared" si="3"/>
        <v>0</v>
      </c>
      <c r="U21" s="44">
        <f t="shared" si="3"/>
        <v>0</v>
      </c>
      <c r="V21" s="44">
        <f>P21-J21</f>
        <v>0</v>
      </c>
      <c r="W21" s="44">
        <f>Q21-K21</f>
        <v>0</v>
      </c>
      <c r="X21" s="45"/>
    </row>
    <row r="22" spans="1:24" ht="37.5" customHeight="1" x14ac:dyDescent="0.2">
      <c r="A22" s="36" t="s">
        <v>55</v>
      </c>
      <c r="B22" s="37"/>
      <c r="C22" s="37"/>
      <c r="D22" s="37"/>
      <c r="E22" s="37"/>
      <c r="F22" s="38">
        <f>K14</f>
        <v>0</v>
      </c>
      <c r="G22" s="56"/>
      <c r="H22" s="56"/>
      <c r="I22" s="56"/>
      <c r="J22" s="57"/>
      <c r="K22" s="57">
        <f>F22</f>
        <v>0</v>
      </c>
      <c r="L22" s="41">
        <f>Q14</f>
        <v>0</v>
      </c>
      <c r="M22" s="58"/>
      <c r="N22" s="58"/>
      <c r="O22" s="58"/>
      <c r="P22" s="58"/>
      <c r="Q22" s="58">
        <f>L22</f>
        <v>0</v>
      </c>
      <c r="R22" s="43">
        <f t="shared" si="1"/>
        <v>0</v>
      </c>
      <c r="S22" s="44">
        <f t="shared" si="3"/>
        <v>0</v>
      </c>
      <c r="T22" s="44">
        <f t="shared" si="3"/>
        <v>0</v>
      </c>
      <c r="U22" s="44">
        <f t="shared" si="3"/>
        <v>0</v>
      </c>
      <c r="V22" s="44">
        <f>P22-J22</f>
        <v>0</v>
      </c>
      <c r="W22" s="44">
        <f>Q22-K22</f>
        <v>0</v>
      </c>
      <c r="X22" s="45"/>
    </row>
    <row r="23" spans="1:24" x14ac:dyDescent="0.2">
      <c r="A23" s="36" t="s">
        <v>56</v>
      </c>
      <c r="B23" s="37"/>
      <c r="C23" s="37"/>
      <c r="D23" s="37"/>
      <c r="E23" s="37"/>
      <c r="F23" s="38">
        <f>G23+H23+I23+J23+K23</f>
        <v>54143000</v>
      </c>
      <c r="G23" s="38">
        <f>G25+G46+G118+G126+G184+G140</f>
        <v>50343000</v>
      </c>
      <c r="H23" s="38">
        <f t="shared" ref="H23:K23" si="4">H25+H46+H118+H126+H184+H140</f>
        <v>0</v>
      </c>
      <c r="I23" s="38">
        <f t="shared" si="4"/>
        <v>0</v>
      </c>
      <c r="J23" s="38">
        <f t="shared" si="4"/>
        <v>3800000</v>
      </c>
      <c r="K23" s="38">
        <f t="shared" si="4"/>
        <v>0</v>
      </c>
      <c r="L23" s="41">
        <f>M23+N23+O23+P23</f>
        <v>54143000</v>
      </c>
      <c r="M23" s="41">
        <f>M25+M46+M118+M126+M184+M140</f>
        <v>50343000</v>
      </c>
      <c r="N23" s="41">
        <f>N25+N46+N118+N126+N184+N140</f>
        <v>0</v>
      </c>
      <c r="O23" s="41">
        <f>O25+O46+O118+O126+O184+O140</f>
        <v>0</v>
      </c>
      <c r="P23" s="41">
        <f>P25+P46+P118+P126+P184+P140</f>
        <v>3800000</v>
      </c>
      <c r="Q23" s="41">
        <f>Q25+Q46+Q118+Q126+Q184+Q140</f>
        <v>0</v>
      </c>
      <c r="R23" s="43">
        <f t="shared" si="1"/>
        <v>0</v>
      </c>
      <c r="S23" s="43">
        <f t="shared" si="3"/>
        <v>0</v>
      </c>
      <c r="T23" s="43">
        <f t="shared" si="3"/>
        <v>0</v>
      </c>
      <c r="U23" s="43">
        <f t="shared" si="3"/>
        <v>0</v>
      </c>
      <c r="V23" s="43">
        <f>P23-J23</f>
        <v>0</v>
      </c>
      <c r="W23" s="44">
        <f>Q23-K23</f>
        <v>0</v>
      </c>
      <c r="X23" s="47"/>
    </row>
    <row r="24" spans="1:24" x14ac:dyDescent="0.2">
      <c r="A24" s="48" t="s">
        <v>19</v>
      </c>
      <c r="B24" s="37"/>
      <c r="C24" s="37"/>
      <c r="D24" s="37"/>
      <c r="E24" s="37"/>
      <c r="F24" s="49"/>
      <c r="G24" s="50"/>
      <c r="H24" s="50"/>
      <c r="I24" s="50"/>
      <c r="J24" s="51"/>
      <c r="K24" s="51"/>
      <c r="L24" s="52"/>
      <c r="M24" s="53"/>
      <c r="N24" s="53"/>
      <c r="O24" s="53"/>
      <c r="P24" s="53"/>
      <c r="Q24" s="53"/>
      <c r="R24" s="54"/>
      <c r="S24" s="55"/>
      <c r="T24" s="55"/>
      <c r="U24" s="55"/>
      <c r="V24" s="55"/>
      <c r="W24" s="55"/>
      <c r="X24" s="45"/>
    </row>
    <row r="25" spans="1:24" ht="31.5" x14ac:dyDescent="0.2">
      <c r="A25" s="59" t="s">
        <v>57</v>
      </c>
      <c r="B25" s="60">
        <v>210</v>
      </c>
      <c r="C25" s="60" t="s">
        <v>58</v>
      </c>
      <c r="D25" s="60" t="s">
        <v>58</v>
      </c>
      <c r="E25" s="60" t="s">
        <v>58</v>
      </c>
      <c r="F25" s="38">
        <f t="shared" ref="F25:F46" si="5">G25+H25+I25+J25+K25</f>
        <v>45034515</v>
      </c>
      <c r="G25" s="38">
        <f>G26+G32+G38</f>
        <v>43061515</v>
      </c>
      <c r="H25" s="38">
        <f t="shared" ref="H25:K25" si="6">H26+H32+H38</f>
        <v>0</v>
      </c>
      <c r="I25" s="38">
        <f t="shared" si="6"/>
        <v>0</v>
      </c>
      <c r="J25" s="38">
        <f t="shared" si="6"/>
        <v>1973000</v>
      </c>
      <c r="K25" s="38">
        <f t="shared" si="6"/>
        <v>0</v>
      </c>
      <c r="L25" s="41">
        <f t="shared" ref="L25:L46" si="7">M25+N25+O25+P25+Q25</f>
        <v>45034515</v>
      </c>
      <c r="M25" s="41">
        <f>M26+M32+M38</f>
        <v>43061515</v>
      </c>
      <c r="N25" s="41">
        <f>N26+N32+N38</f>
        <v>0</v>
      </c>
      <c r="O25" s="41">
        <f>O26+O32+O38</f>
        <v>0</v>
      </c>
      <c r="P25" s="41">
        <f>P26+P32+P38</f>
        <v>1973000</v>
      </c>
      <c r="Q25" s="41">
        <f>Q26+Q32+Q38</f>
        <v>0</v>
      </c>
      <c r="R25" s="43">
        <f t="shared" ref="R25:R46" si="8">S25+T25+U25+W25+V25</f>
        <v>0</v>
      </c>
      <c r="S25" s="43">
        <f t="shared" ref="S25:S46" si="9">M25-G25</f>
        <v>0</v>
      </c>
      <c r="T25" s="43">
        <f t="shared" ref="T25:T46" si="10">N25-H25</f>
        <v>0</v>
      </c>
      <c r="U25" s="43">
        <f t="shared" ref="U25:U46" si="11">O25-I25</f>
        <v>0</v>
      </c>
      <c r="V25" s="43">
        <f t="shared" ref="V25:V46" si="12">P25-J25</f>
        <v>0</v>
      </c>
      <c r="W25" s="44">
        <f t="shared" ref="W25:W46" si="13">Q25-K25</f>
        <v>0</v>
      </c>
      <c r="X25" s="61"/>
    </row>
    <row r="26" spans="1:24" s="67" customFormat="1" ht="15" customHeight="1" x14ac:dyDescent="0.2">
      <c r="A26" s="319" t="s">
        <v>59</v>
      </c>
      <c r="B26" s="320">
        <v>211</v>
      </c>
      <c r="C26" s="320">
        <v>111</v>
      </c>
      <c r="D26" s="64" t="s">
        <v>58</v>
      </c>
      <c r="E26" s="64" t="s">
        <v>58</v>
      </c>
      <c r="F26" s="38">
        <f t="shared" si="5"/>
        <v>34554927</v>
      </c>
      <c r="G26" s="65">
        <f>G27+G28+G29+G30+G31</f>
        <v>33054927</v>
      </c>
      <c r="H26" s="65">
        <f>H27+H28+H29+H30+H31</f>
        <v>0</v>
      </c>
      <c r="I26" s="65">
        <f>I27+I28+I29+I30+I31</f>
        <v>0</v>
      </c>
      <c r="J26" s="66">
        <f>J27+J28+J29+J30+J31</f>
        <v>1500000</v>
      </c>
      <c r="K26" s="66">
        <f>K27+K28+K29+K30+K31</f>
        <v>0</v>
      </c>
      <c r="L26" s="41">
        <f t="shared" si="7"/>
        <v>34554927</v>
      </c>
      <c r="M26" s="66">
        <f>M27+M28+M29+M30+M31</f>
        <v>33054927</v>
      </c>
      <c r="N26" s="66">
        <f>N27+N28+N29+N30+N31</f>
        <v>0</v>
      </c>
      <c r="O26" s="66">
        <f>O27+O28+O29+O30+O31</f>
        <v>0</v>
      </c>
      <c r="P26" s="66">
        <f>P27+P28+P29+P30+P31</f>
        <v>1500000</v>
      </c>
      <c r="Q26" s="66">
        <f>Q27+Q28+Q29+Q30+Q31</f>
        <v>0</v>
      </c>
      <c r="R26" s="43">
        <f t="shared" si="8"/>
        <v>0</v>
      </c>
      <c r="S26" s="44">
        <f t="shared" si="9"/>
        <v>0</v>
      </c>
      <c r="T26" s="44">
        <f t="shared" si="10"/>
        <v>0</v>
      </c>
      <c r="U26" s="43">
        <f t="shared" si="11"/>
        <v>0</v>
      </c>
      <c r="V26" s="43">
        <f t="shared" si="12"/>
        <v>0</v>
      </c>
      <c r="W26" s="44">
        <f t="shared" si="13"/>
        <v>0</v>
      </c>
      <c r="X26" s="45"/>
    </row>
    <row r="27" spans="1:24" x14ac:dyDescent="0.2">
      <c r="A27" s="319"/>
      <c r="B27" s="320"/>
      <c r="C27" s="320"/>
      <c r="D27" s="68" t="s">
        <v>60</v>
      </c>
      <c r="E27" s="68" t="s">
        <v>61</v>
      </c>
      <c r="F27" s="38">
        <f t="shared" si="5"/>
        <v>0</v>
      </c>
      <c r="G27" s="69"/>
      <c r="H27" s="69"/>
      <c r="I27" s="69"/>
      <c r="J27" s="70"/>
      <c r="K27" s="70"/>
      <c r="L27" s="41">
        <f t="shared" si="7"/>
        <v>0</v>
      </c>
      <c r="M27" s="70">
        <f>'Касс. план Обл. бюдж.'!G25</f>
        <v>0</v>
      </c>
      <c r="N27" s="70">
        <f>'Касс. план ХМАО'!G25</f>
        <v>0</v>
      </c>
      <c r="O27" s="70">
        <f>'Субсидия (50500)'!G25</f>
        <v>0</v>
      </c>
      <c r="P27" s="70">
        <f>'Касс.пл.Внеб.(50300)СВОД'!G25</f>
        <v>0</v>
      </c>
      <c r="Q27" s="70">
        <f>'Касс.пл.Мед.стр.(00000)'!G25</f>
        <v>0</v>
      </c>
      <c r="R27" s="43">
        <f t="shared" si="8"/>
        <v>0</v>
      </c>
      <c r="S27" s="44">
        <f t="shared" si="9"/>
        <v>0</v>
      </c>
      <c r="T27" s="44">
        <f t="shared" si="10"/>
        <v>0</v>
      </c>
      <c r="U27" s="43">
        <f t="shared" si="11"/>
        <v>0</v>
      </c>
      <c r="V27" s="43">
        <f t="shared" si="12"/>
        <v>0</v>
      </c>
      <c r="W27" s="44">
        <f t="shared" si="13"/>
        <v>0</v>
      </c>
      <c r="X27" s="45"/>
    </row>
    <row r="28" spans="1:24" x14ac:dyDescent="0.2">
      <c r="A28" s="319"/>
      <c r="B28" s="320"/>
      <c r="C28" s="320"/>
      <c r="D28" s="68" t="s">
        <v>62</v>
      </c>
      <c r="E28" s="68" t="s">
        <v>62</v>
      </c>
      <c r="F28" s="38">
        <f t="shared" si="5"/>
        <v>0</v>
      </c>
      <c r="G28" s="69"/>
      <c r="H28" s="69"/>
      <c r="I28" s="69"/>
      <c r="J28" s="70"/>
      <c r="K28" s="70"/>
      <c r="L28" s="41">
        <f t="shared" si="7"/>
        <v>0</v>
      </c>
      <c r="M28" s="70">
        <f>'Касс. план Обл. бюдж.'!G26</f>
        <v>0</v>
      </c>
      <c r="N28" s="70">
        <f>'Касс. план ХМАО'!G26</f>
        <v>0</v>
      </c>
      <c r="O28" s="70">
        <f>'Субсидия (50500)'!G26</f>
        <v>0</v>
      </c>
      <c r="P28" s="70">
        <f>'Касс.пл.Внеб.(50300)СВОД'!G26</f>
        <v>0</v>
      </c>
      <c r="Q28" s="70">
        <f>'Касс.пл.Мед.стр.(00000)'!G26</f>
        <v>0</v>
      </c>
      <c r="R28" s="43">
        <f t="shared" si="8"/>
        <v>0</v>
      </c>
      <c r="S28" s="44">
        <f t="shared" si="9"/>
        <v>0</v>
      </c>
      <c r="T28" s="44">
        <f t="shared" si="10"/>
        <v>0</v>
      </c>
      <c r="U28" s="43">
        <f t="shared" si="11"/>
        <v>0</v>
      </c>
      <c r="V28" s="43">
        <f t="shared" si="12"/>
        <v>0</v>
      </c>
      <c r="W28" s="44">
        <f t="shared" si="13"/>
        <v>0</v>
      </c>
      <c r="X28" s="45"/>
    </row>
    <row r="29" spans="1:24" x14ac:dyDescent="0.2">
      <c r="A29" s="319"/>
      <c r="B29" s="320"/>
      <c r="C29" s="320"/>
      <c r="D29" s="68" t="s">
        <v>63</v>
      </c>
      <c r="E29" s="68" t="s">
        <v>61</v>
      </c>
      <c r="F29" s="38">
        <f t="shared" si="5"/>
        <v>0</v>
      </c>
      <c r="G29" s="69"/>
      <c r="H29" s="69"/>
      <c r="I29" s="69"/>
      <c r="J29" s="70"/>
      <c r="K29" s="70"/>
      <c r="L29" s="41">
        <f t="shared" si="7"/>
        <v>0</v>
      </c>
      <c r="M29" s="70">
        <f>'Касс. план Обл. бюдж.'!G27</f>
        <v>0</v>
      </c>
      <c r="N29" s="70">
        <f>'Касс. план ХМАО'!G27</f>
        <v>0</v>
      </c>
      <c r="O29" s="70">
        <f>'Субсидия (50500)'!G27</f>
        <v>0</v>
      </c>
      <c r="P29" s="70">
        <f>'Касс.пл.Внеб.(50300)СВОД'!G27</f>
        <v>0</v>
      </c>
      <c r="Q29" s="70">
        <f>'Касс.пл.Мед.стр.(00000)'!G27</f>
        <v>0</v>
      </c>
      <c r="R29" s="43">
        <f t="shared" si="8"/>
        <v>0</v>
      </c>
      <c r="S29" s="44">
        <f t="shared" si="9"/>
        <v>0</v>
      </c>
      <c r="T29" s="44">
        <f t="shared" si="10"/>
        <v>0</v>
      </c>
      <c r="U29" s="43">
        <f t="shared" si="11"/>
        <v>0</v>
      </c>
      <c r="V29" s="43">
        <f t="shared" si="12"/>
        <v>0</v>
      </c>
      <c r="W29" s="44">
        <f t="shared" si="13"/>
        <v>0</v>
      </c>
      <c r="X29" s="45"/>
    </row>
    <row r="30" spans="1:24" x14ac:dyDescent="0.2">
      <c r="A30" s="319"/>
      <c r="B30" s="320"/>
      <c r="C30" s="320"/>
      <c r="D30" s="68" t="s">
        <v>64</v>
      </c>
      <c r="E30" s="68" t="s">
        <v>65</v>
      </c>
      <c r="F30" s="38">
        <f t="shared" si="5"/>
        <v>34554927</v>
      </c>
      <c r="G30" s="69">
        <v>33054927</v>
      </c>
      <c r="H30" s="69"/>
      <c r="I30" s="69">
        <v>0</v>
      </c>
      <c r="J30" s="70">
        <v>1500000</v>
      </c>
      <c r="K30" s="70"/>
      <c r="L30" s="41">
        <f t="shared" si="7"/>
        <v>34554927</v>
      </c>
      <c r="M30" s="70">
        <f>'Касс. план Обл. бюдж.'!G28</f>
        <v>33054927</v>
      </c>
      <c r="N30" s="70">
        <f>'Касс. план ХМАО'!G28</f>
        <v>0</v>
      </c>
      <c r="O30" s="70">
        <f>'Субсидия (50500)'!G28</f>
        <v>0</v>
      </c>
      <c r="P30" s="70">
        <f>'Касс.пл.Внеб.(50300)СВОД'!G28</f>
        <v>1500000</v>
      </c>
      <c r="Q30" s="70">
        <f>'Касс.пл.Мед.стр.(00000)'!G28</f>
        <v>0</v>
      </c>
      <c r="R30" s="43">
        <f t="shared" si="8"/>
        <v>0</v>
      </c>
      <c r="S30" s="44">
        <f t="shared" si="9"/>
        <v>0</v>
      </c>
      <c r="T30" s="44">
        <f t="shared" si="10"/>
        <v>0</v>
      </c>
      <c r="U30" s="43">
        <f t="shared" si="11"/>
        <v>0</v>
      </c>
      <c r="V30" s="43">
        <f t="shared" si="12"/>
        <v>0</v>
      </c>
      <c r="W30" s="44">
        <f t="shared" si="13"/>
        <v>0</v>
      </c>
      <c r="X30" s="45"/>
    </row>
    <row r="31" spans="1:24" x14ac:dyDescent="0.2">
      <c r="A31" s="319"/>
      <c r="B31" s="320"/>
      <c r="C31" s="320"/>
      <c r="D31" s="68" t="s">
        <v>64</v>
      </c>
      <c r="E31" s="68" t="s">
        <v>66</v>
      </c>
      <c r="F31" s="38">
        <f t="shared" si="5"/>
        <v>0</v>
      </c>
      <c r="G31" s="69"/>
      <c r="H31" s="69"/>
      <c r="I31" s="69"/>
      <c r="J31" s="70"/>
      <c r="K31" s="70"/>
      <c r="L31" s="41">
        <f t="shared" si="7"/>
        <v>0</v>
      </c>
      <c r="M31" s="70">
        <f>'Касс. план Обл. бюдж.'!G29</f>
        <v>0</v>
      </c>
      <c r="N31" s="70">
        <f>'Касс. план ХМАО'!G29</f>
        <v>0</v>
      </c>
      <c r="O31" s="70">
        <f>'Субсидия (50500)'!G29</f>
        <v>0</v>
      </c>
      <c r="P31" s="70">
        <f>'Касс.пл.Внеб.(50300)СВОД'!G29</f>
        <v>0</v>
      </c>
      <c r="Q31" s="70">
        <f>'Касс.пл.Мед.стр.(00000)'!G29</f>
        <v>0</v>
      </c>
      <c r="R31" s="43">
        <f t="shared" si="8"/>
        <v>0</v>
      </c>
      <c r="S31" s="44">
        <f t="shared" si="9"/>
        <v>0</v>
      </c>
      <c r="T31" s="44">
        <f t="shared" si="10"/>
        <v>0</v>
      </c>
      <c r="U31" s="43">
        <f t="shared" si="11"/>
        <v>0</v>
      </c>
      <c r="V31" s="43">
        <f t="shared" si="12"/>
        <v>0</v>
      </c>
      <c r="W31" s="44">
        <f t="shared" si="13"/>
        <v>0</v>
      </c>
      <c r="X31" s="45"/>
    </row>
    <row r="32" spans="1:24" ht="15" customHeight="1" x14ac:dyDescent="0.2">
      <c r="A32" s="319" t="s">
        <v>67</v>
      </c>
      <c r="B32" s="321" t="s">
        <v>68</v>
      </c>
      <c r="C32" s="321" t="s">
        <v>69</v>
      </c>
      <c r="D32" s="71" t="s">
        <v>58</v>
      </c>
      <c r="E32" s="71" t="s">
        <v>58</v>
      </c>
      <c r="F32" s="38">
        <f t="shared" si="5"/>
        <v>44000</v>
      </c>
      <c r="G32" s="65">
        <f>G33+G34+G35+G36+G37</f>
        <v>24000</v>
      </c>
      <c r="H32" s="65">
        <f>H33+H34+H35+H36+H37</f>
        <v>0</v>
      </c>
      <c r="I32" s="65">
        <f>I33+I34+I35+I36+I37</f>
        <v>0</v>
      </c>
      <c r="J32" s="66">
        <f>J33+J34+J35+J36+J37</f>
        <v>20000</v>
      </c>
      <c r="K32" s="66">
        <f>K33+K34+K35+K36+K37</f>
        <v>0</v>
      </c>
      <c r="L32" s="41">
        <f t="shared" si="7"/>
        <v>44000</v>
      </c>
      <c r="M32" s="66">
        <f>M33+M34+M35+M36+M37</f>
        <v>24000</v>
      </c>
      <c r="N32" s="66">
        <f>N33+N34+N35+N36+N37</f>
        <v>0</v>
      </c>
      <c r="O32" s="66">
        <f>O33+O34+O35+O36+O37</f>
        <v>0</v>
      </c>
      <c r="P32" s="66">
        <f>P33+P34+P35+P36+P37</f>
        <v>20000</v>
      </c>
      <c r="Q32" s="66">
        <f>Q33+Q34+Q35+Q36+Q37</f>
        <v>0</v>
      </c>
      <c r="R32" s="43">
        <f t="shared" si="8"/>
        <v>0</v>
      </c>
      <c r="S32" s="44">
        <f t="shared" si="9"/>
        <v>0</v>
      </c>
      <c r="T32" s="44">
        <f t="shared" si="10"/>
        <v>0</v>
      </c>
      <c r="U32" s="43">
        <f t="shared" si="11"/>
        <v>0</v>
      </c>
      <c r="V32" s="43">
        <f t="shared" si="12"/>
        <v>0</v>
      </c>
      <c r="W32" s="44">
        <f t="shared" si="13"/>
        <v>0</v>
      </c>
      <c r="X32" s="45"/>
    </row>
    <row r="33" spans="1:24" x14ac:dyDescent="0.2">
      <c r="A33" s="319"/>
      <c r="B33" s="321"/>
      <c r="C33" s="321"/>
      <c r="D33" s="72" t="s">
        <v>60</v>
      </c>
      <c r="E33" s="72" t="s">
        <v>61</v>
      </c>
      <c r="F33" s="38">
        <f t="shared" si="5"/>
        <v>0</v>
      </c>
      <c r="G33" s="69"/>
      <c r="H33" s="69"/>
      <c r="I33" s="69"/>
      <c r="J33" s="70"/>
      <c r="K33" s="70"/>
      <c r="L33" s="41">
        <f t="shared" si="7"/>
        <v>0</v>
      </c>
      <c r="M33" s="70">
        <f>'Касс. план Обл. бюдж.'!G31</f>
        <v>0</v>
      </c>
      <c r="N33" s="70">
        <f>'Касс. план ХМАО'!G31</f>
        <v>0</v>
      </c>
      <c r="O33" s="70">
        <f>'Субсидия (50500)'!G31</f>
        <v>0</v>
      </c>
      <c r="P33" s="70">
        <f>'Касс.пл.Внеб.(50300)СВОД'!G31</f>
        <v>0</v>
      </c>
      <c r="Q33" s="70">
        <f>'Касс.пл.Мед.стр.(00000)'!G31</f>
        <v>0</v>
      </c>
      <c r="R33" s="43">
        <f t="shared" si="8"/>
        <v>0</v>
      </c>
      <c r="S33" s="44">
        <f t="shared" si="9"/>
        <v>0</v>
      </c>
      <c r="T33" s="44">
        <f t="shared" si="10"/>
        <v>0</v>
      </c>
      <c r="U33" s="43">
        <f t="shared" si="11"/>
        <v>0</v>
      </c>
      <c r="V33" s="43">
        <f t="shared" si="12"/>
        <v>0</v>
      </c>
      <c r="W33" s="44">
        <f t="shared" si="13"/>
        <v>0</v>
      </c>
      <c r="X33" s="45"/>
    </row>
    <row r="34" spans="1:24" x14ac:dyDescent="0.2">
      <c r="A34" s="319"/>
      <c r="B34" s="321"/>
      <c r="C34" s="321"/>
      <c r="D34" s="72" t="s">
        <v>62</v>
      </c>
      <c r="E34" s="72" t="s">
        <v>62</v>
      </c>
      <c r="F34" s="38">
        <f t="shared" si="5"/>
        <v>0</v>
      </c>
      <c r="G34" s="69"/>
      <c r="H34" s="69"/>
      <c r="I34" s="69"/>
      <c r="J34" s="70"/>
      <c r="K34" s="70"/>
      <c r="L34" s="41">
        <f t="shared" si="7"/>
        <v>0</v>
      </c>
      <c r="M34" s="70">
        <f>'Касс. план Обл. бюдж.'!G32</f>
        <v>0</v>
      </c>
      <c r="N34" s="70">
        <f>'Касс. план ХМАО'!G32</f>
        <v>0</v>
      </c>
      <c r="O34" s="70">
        <f>'Субсидия (50500)'!G32</f>
        <v>0</v>
      </c>
      <c r="P34" s="70">
        <f>'Касс.пл.Внеб.(50300)СВОД'!G32</f>
        <v>0</v>
      </c>
      <c r="Q34" s="70">
        <f>'Касс.пл.Мед.стр.(00000)'!G32</f>
        <v>0</v>
      </c>
      <c r="R34" s="43">
        <f t="shared" si="8"/>
        <v>0</v>
      </c>
      <c r="S34" s="44">
        <f t="shared" si="9"/>
        <v>0</v>
      </c>
      <c r="T34" s="44">
        <f t="shared" si="10"/>
        <v>0</v>
      </c>
      <c r="U34" s="43">
        <f t="shared" si="11"/>
        <v>0</v>
      </c>
      <c r="V34" s="43">
        <f t="shared" si="12"/>
        <v>0</v>
      </c>
      <c r="W34" s="44">
        <f t="shared" si="13"/>
        <v>0</v>
      </c>
      <c r="X34" s="45"/>
    </row>
    <row r="35" spans="1:24" x14ac:dyDescent="0.2">
      <c r="A35" s="319"/>
      <c r="B35" s="321"/>
      <c r="C35" s="321"/>
      <c r="D35" s="72" t="s">
        <v>63</v>
      </c>
      <c r="E35" s="72" t="s">
        <v>61</v>
      </c>
      <c r="F35" s="38">
        <f t="shared" si="5"/>
        <v>0</v>
      </c>
      <c r="G35" s="69"/>
      <c r="H35" s="69"/>
      <c r="I35" s="69"/>
      <c r="J35" s="70"/>
      <c r="K35" s="70"/>
      <c r="L35" s="41">
        <f t="shared" si="7"/>
        <v>0</v>
      </c>
      <c r="M35" s="70">
        <f>'Касс. план Обл. бюдж.'!G33</f>
        <v>0</v>
      </c>
      <c r="N35" s="70">
        <f>'Касс. план ХМАО'!G33</f>
        <v>0</v>
      </c>
      <c r="O35" s="70">
        <f>'Субсидия (50500)'!G33</f>
        <v>0</v>
      </c>
      <c r="P35" s="70">
        <f>'Касс.пл.Внеб.(50300)СВОД'!G33</f>
        <v>0</v>
      </c>
      <c r="Q35" s="70">
        <f>'Касс.пл.Мед.стр.(00000)'!G33</f>
        <v>0</v>
      </c>
      <c r="R35" s="43">
        <f t="shared" si="8"/>
        <v>0</v>
      </c>
      <c r="S35" s="44">
        <f t="shared" si="9"/>
        <v>0</v>
      </c>
      <c r="T35" s="44">
        <f t="shared" si="10"/>
        <v>0</v>
      </c>
      <c r="U35" s="43">
        <f t="shared" si="11"/>
        <v>0</v>
      </c>
      <c r="V35" s="43">
        <f t="shared" si="12"/>
        <v>0</v>
      </c>
      <c r="W35" s="44">
        <f t="shared" si="13"/>
        <v>0</v>
      </c>
      <c r="X35" s="45"/>
    </row>
    <row r="36" spans="1:24" x14ac:dyDescent="0.2">
      <c r="A36" s="319"/>
      <c r="B36" s="321"/>
      <c r="C36" s="321"/>
      <c r="D36" s="72" t="s">
        <v>64</v>
      </c>
      <c r="E36" s="72" t="s">
        <v>65</v>
      </c>
      <c r="F36" s="38">
        <f t="shared" si="5"/>
        <v>44000</v>
      </c>
      <c r="G36" s="69">
        <v>24000</v>
      </c>
      <c r="H36" s="69"/>
      <c r="I36" s="69"/>
      <c r="J36" s="70">
        <f>225900-205900</f>
        <v>20000</v>
      </c>
      <c r="K36" s="70"/>
      <c r="L36" s="41">
        <f t="shared" si="7"/>
        <v>44000</v>
      </c>
      <c r="M36" s="70">
        <f>'Касс. план Обл. бюдж.'!G34</f>
        <v>24000</v>
      </c>
      <c r="N36" s="70">
        <f>'Касс. план ХМАО'!G34</f>
        <v>0</v>
      </c>
      <c r="O36" s="70">
        <f>'Субсидия (50500)'!G34</f>
        <v>0</v>
      </c>
      <c r="P36" s="70">
        <f>'Касс.пл.Внеб.(50300)СВОД'!G34</f>
        <v>20000</v>
      </c>
      <c r="Q36" s="70">
        <f>'Касс.пл.Мед.стр.(00000)'!G34</f>
        <v>0</v>
      </c>
      <c r="R36" s="43">
        <f t="shared" si="8"/>
        <v>0</v>
      </c>
      <c r="S36" s="44">
        <f t="shared" si="9"/>
        <v>0</v>
      </c>
      <c r="T36" s="44">
        <f t="shared" si="10"/>
        <v>0</v>
      </c>
      <c r="U36" s="43">
        <f t="shared" si="11"/>
        <v>0</v>
      </c>
      <c r="V36" s="43">
        <f t="shared" si="12"/>
        <v>0</v>
      </c>
      <c r="W36" s="44">
        <f t="shared" si="13"/>
        <v>0</v>
      </c>
      <c r="X36" s="45"/>
    </row>
    <row r="37" spans="1:24" x14ac:dyDescent="0.2">
      <c r="A37" s="319"/>
      <c r="B37" s="321"/>
      <c r="C37" s="321"/>
      <c r="D37" s="68" t="s">
        <v>64</v>
      </c>
      <c r="E37" s="68" t="s">
        <v>66</v>
      </c>
      <c r="F37" s="38">
        <f t="shared" si="5"/>
        <v>0</v>
      </c>
      <c r="G37" s="69"/>
      <c r="H37" s="69"/>
      <c r="I37" s="69"/>
      <c r="J37" s="70"/>
      <c r="K37" s="70"/>
      <c r="L37" s="41">
        <f t="shared" si="7"/>
        <v>0</v>
      </c>
      <c r="M37" s="70">
        <f>'Касс. план Обл. бюдж.'!G35</f>
        <v>0</v>
      </c>
      <c r="N37" s="70">
        <f>'Касс. план ХМАО'!G35</f>
        <v>0</v>
      </c>
      <c r="O37" s="70">
        <f>'Субсидия (50500)'!G35</f>
        <v>0</v>
      </c>
      <c r="P37" s="70">
        <f>'Касс.пл.Внеб.(50300)СВОД'!G35</f>
        <v>0</v>
      </c>
      <c r="Q37" s="70">
        <f>'Касс.пл.Мед.стр.(00000)'!G35</f>
        <v>0</v>
      </c>
      <c r="R37" s="43">
        <f t="shared" si="8"/>
        <v>0</v>
      </c>
      <c r="S37" s="44">
        <f t="shared" si="9"/>
        <v>0</v>
      </c>
      <c r="T37" s="44">
        <f t="shared" si="10"/>
        <v>0</v>
      </c>
      <c r="U37" s="43">
        <f t="shared" si="11"/>
        <v>0</v>
      </c>
      <c r="V37" s="43">
        <f t="shared" si="12"/>
        <v>0</v>
      </c>
      <c r="W37" s="44">
        <f t="shared" si="13"/>
        <v>0</v>
      </c>
      <c r="X37" s="45"/>
    </row>
    <row r="38" spans="1:24" ht="15" customHeight="1" x14ac:dyDescent="0.2">
      <c r="A38" s="315" t="s">
        <v>70</v>
      </c>
      <c r="B38" s="316">
        <v>213</v>
      </c>
      <c r="C38" s="316">
        <v>119</v>
      </c>
      <c r="D38" s="71" t="s">
        <v>58</v>
      </c>
      <c r="E38" s="71" t="s">
        <v>58</v>
      </c>
      <c r="F38" s="38">
        <f t="shared" si="5"/>
        <v>10435588</v>
      </c>
      <c r="G38" s="75">
        <f>G39+G40+G41+G42+G43</f>
        <v>9982588</v>
      </c>
      <c r="H38" s="75">
        <f>H39+H40+H41+H42+H43</f>
        <v>0</v>
      </c>
      <c r="I38" s="75">
        <f>I39+I40+I41+I42+I43</f>
        <v>0</v>
      </c>
      <c r="J38" s="66">
        <f>J39+J40+J41+J42+J43</f>
        <v>453000</v>
      </c>
      <c r="K38" s="66">
        <f>K39+K40+K41+K42+K43</f>
        <v>0</v>
      </c>
      <c r="L38" s="41">
        <f t="shared" si="7"/>
        <v>10435588</v>
      </c>
      <c r="M38" s="66">
        <f>M39+M40+M41+M42+M43</f>
        <v>9982588</v>
      </c>
      <c r="N38" s="66">
        <f>N39+N40+N41+N42+N43</f>
        <v>0</v>
      </c>
      <c r="O38" s="66">
        <f>O39+O40+O41+O42+O43</f>
        <v>0</v>
      </c>
      <c r="P38" s="66">
        <f>P39+P40+P41+P42+P43</f>
        <v>453000</v>
      </c>
      <c r="Q38" s="66">
        <f>Q39+Q40+Q41+Q42+Q43</f>
        <v>0</v>
      </c>
      <c r="R38" s="43">
        <f t="shared" si="8"/>
        <v>0</v>
      </c>
      <c r="S38" s="44">
        <f t="shared" si="9"/>
        <v>0</v>
      </c>
      <c r="T38" s="44">
        <f t="shared" si="10"/>
        <v>0</v>
      </c>
      <c r="U38" s="43">
        <f t="shared" si="11"/>
        <v>0</v>
      </c>
      <c r="V38" s="43">
        <f t="shared" si="12"/>
        <v>0</v>
      </c>
      <c r="W38" s="44">
        <f t="shared" si="13"/>
        <v>0</v>
      </c>
      <c r="X38" s="45"/>
    </row>
    <row r="39" spans="1:24" x14ac:dyDescent="0.2">
      <c r="A39" s="315"/>
      <c r="B39" s="316"/>
      <c r="C39" s="316"/>
      <c r="D39" s="72" t="s">
        <v>60</v>
      </c>
      <c r="E39" s="72" t="s">
        <v>61</v>
      </c>
      <c r="F39" s="38">
        <f t="shared" si="5"/>
        <v>0</v>
      </c>
      <c r="G39" s="69"/>
      <c r="H39" s="69"/>
      <c r="I39" s="69"/>
      <c r="J39" s="70"/>
      <c r="K39" s="70"/>
      <c r="L39" s="41">
        <f t="shared" si="7"/>
        <v>0</v>
      </c>
      <c r="M39" s="70">
        <f>'Касс. план Обл. бюдж.'!G37</f>
        <v>0</v>
      </c>
      <c r="N39" s="70">
        <f>'Касс. план ХМАО'!G37</f>
        <v>0</v>
      </c>
      <c r="O39" s="70">
        <f>'Субсидия (50500)'!G37</f>
        <v>0</v>
      </c>
      <c r="P39" s="70">
        <f>'Касс.пл.Внеб.(50300)СВОД'!G37</f>
        <v>0</v>
      </c>
      <c r="Q39" s="70">
        <f>'Касс.пл.Мед.стр.(00000)'!G37</f>
        <v>0</v>
      </c>
      <c r="R39" s="43">
        <f t="shared" si="8"/>
        <v>0</v>
      </c>
      <c r="S39" s="44">
        <f t="shared" si="9"/>
        <v>0</v>
      </c>
      <c r="T39" s="44">
        <f t="shared" si="10"/>
        <v>0</v>
      </c>
      <c r="U39" s="43">
        <f t="shared" si="11"/>
        <v>0</v>
      </c>
      <c r="V39" s="43">
        <f t="shared" si="12"/>
        <v>0</v>
      </c>
      <c r="W39" s="44">
        <f t="shared" si="13"/>
        <v>0</v>
      </c>
      <c r="X39" s="45"/>
    </row>
    <row r="40" spans="1:24" x14ac:dyDescent="0.2">
      <c r="A40" s="315"/>
      <c r="B40" s="316"/>
      <c r="C40" s="316"/>
      <c r="D40" s="72" t="s">
        <v>62</v>
      </c>
      <c r="E40" s="72" t="s">
        <v>62</v>
      </c>
      <c r="F40" s="38">
        <f t="shared" si="5"/>
        <v>0</v>
      </c>
      <c r="G40" s="69"/>
      <c r="H40" s="69"/>
      <c r="I40" s="69"/>
      <c r="J40" s="70"/>
      <c r="K40" s="70"/>
      <c r="L40" s="41">
        <f t="shared" si="7"/>
        <v>0</v>
      </c>
      <c r="M40" s="70">
        <f>'Касс. план Обл. бюдж.'!G38</f>
        <v>0</v>
      </c>
      <c r="N40" s="70">
        <f>'Касс. план ХМАО'!G38</f>
        <v>0</v>
      </c>
      <c r="O40" s="70">
        <f>'Субсидия (50500)'!G38</f>
        <v>0</v>
      </c>
      <c r="P40" s="70">
        <f>'Касс.пл.Внеб.(50300)СВОД'!G38</f>
        <v>0</v>
      </c>
      <c r="Q40" s="70">
        <f>'Касс.пл.Мед.стр.(00000)'!G38</f>
        <v>0</v>
      </c>
      <c r="R40" s="43">
        <f t="shared" si="8"/>
        <v>0</v>
      </c>
      <c r="S40" s="44">
        <f t="shared" si="9"/>
        <v>0</v>
      </c>
      <c r="T40" s="44">
        <f t="shared" si="10"/>
        <v>0</v>
      </c>
      <c r="U40" s="43">
        <f t="shared" si="11"/>
        <v>0</v>
      </c>
      <c r="V40" s="43">
        <f t="shared" si="12"/>
        <v>0</v>
      </c>
      <c r="W40" s="44">
        <f t="shared" si="13"/>
        <v>0</v>
      </c>
      <c r="X40" s="45"/>
    </row>
    <row r="41" spans="1:24" x14ac:dyDescent="0.2">
      <c r="A41" s="315"/>
      <c r="B41" s="316"/>
      <c r="C41" s="316"/>
      <c r="D41" s="72" t="s">
        <v>63</v>
      </c>
      <c r="E41" s="72" t="s">
        <v>61</v>
      </c>
      <c r="F41" s="38">
        <f t="shared" si="5"/>
        <v>0</v>
      </c>
      <c r="G41" s="69"/>
      <c r="H41" s="69"/>
      <c r="I41" s="69"/>
      <c r="J41" s="70"/>
      <c r="K41" s="70"/>
      <c r="L41" s="41">
        <f t="shared" si="7"/>
        <v>0</v>
      </c>
      <c r="M41" s="70">
        <f>'Касс. план Обл. бюдж.'!G39</f>
        <v>0</v>
      </c>
      <c r="N41" s="70">
        <f>'Касс. план ХМАО'!G39</f>
        <v>0</v>
      </c>
      <c r="O41" s="70">
        <f>'Субсидия (50500)'!G39</f>
        <v>0</v>
      </c>
      <c r="P41" s="70">
        <f>'Касс.пл.Внеб.(50300)СВОД'!G39</f>
        <v>0</v>
      </c>
      <c r="Q41" s="70">
        <f>'Касс.пл.Мед.стр.(00000)'!G39</f>
        <v>0</v>
      </c>
      <c r="R41" s="43">
        <f t="shared" si="8"/>
        <v>0</v>
      </c>
      <c r="S41" s="44">
        <f t="shared" si="9"/>
        <v>0</v>
      </c>
      <c r="T41" s="44">
        <f t="shared" si="10"/>
        <v>0</v>
      </c>
      <c r="U41" s="43">
        <f t="shared" si="11"/>
        <v>0</v>
      </c>
      <c r="V41" s="43">
        <f t="shared" si="12"/>
        <v>0</v>
      </c>
      <c r="W41" s="44">
        <f t="shared" si="13"/>
        <v>0</v>
      </c>
      <c r="X41" s="45"/>
    </row>
    <row r="42" spans="1:24" x14ac:dyDescent="0.2">
      <c r="A42" s="315"/>
      <c r="B42" s="316"/>
      <c r="C42" s="316"/>
      <c r="D42" s="72" t="s">
        <v>64</v>
      </c>
      <c r="E42" s="72" t="s">
        <v>65</v>
      </c>
      <c r="F42" s="38">
        <f t="shared" si="5"/>
        <v>10435588</v>
      </c>
      <c r="G42" s="69">
        <v>9982588</v>
      </c>
      <c r="H42" s="69"/>
      <c r="I42" s="69"/>
      <c r="J42" s="70">
        <v>453000</v>
      </c>
      <c r="K42" s="70"/>
      <c r="L42" s="41">
        <f t="shared" si="7"/>
        <v>10435588</v>
      </c>
      <c r="M42" s="70">
        <f>'Касс. план Обл. бюдж.'!G40</f>
        <v>9982588</v>
      </c>
      <c r="N42" s="70">
        <f>'Касс. план ХМАО'!G40</f>
        <v>0</v>
      </c>
      <c r="O42" s="70">
        <f>'Субсидия (50500)'!G40</f>
        <v>0</v>
      </c>
      <c r="P42" s="70">
        <f>'Касс.пл.Внеб.(50300)СВОД'!G40</f>
        <v>453000</v>
      </c>
      <c r="Q42" s="70">
        <f>'Касс.пл.Мед.стр.(00000)'!G40</f>
        <v>0</v>
      </c>
      <c r="R42" s="43">
        <f t="shared" si="8"/>
        <v>0</v>
      </c>
      <c r="S42" s="44">
        <f t="shared" si="9"/>
        <v>0</v>
      </c>
      <c r="T42" s="44">
        <f t="shared" si="10"/>
        <v>0</v>
      </c>
      <c r="U42" s="43">
        <f t="shared" si="11"/>
        <v>0</v>
      </c>
      <c r="V42" s="43">
        <f t="shared" si="12"/>
        <v>0</v>
      </c>
      <c r="W42" s="44">
        <f t="shared" si="13"/>
        <v>0</v>
      </c>
      <c r="X42" s="45"/>
    </row>
    <row r="43" spans="1:24" x14ac:dyDescent="0.2">
      <c r="A43" s="315"/>
      <c r="B43" s="316"/>
      <c r="C43" s="316"/>
      <c r="D43" s="68" t="s">
        <v>64</v>
      </c>
      <c r="E43" s="68" t="s">
        <v>66</v>
      </c>
      <c r="F43" s="38">
        <f t="shared" si="5"/>
        <v>0</v>
      </c>
      <c r="G43" s="69"/>
      <c r="H43" s="69"/>
      <c r="I43" s="69"/>
      <c r="J43" s="70"/>
      <c r="K43" s="70"/>
      <c r="L43" s="41">
        <f t="shared" si="7"/>
        <v>0</v>
      </c>
      <c r="M43" s="70">
        <f>'Касс. план Обл. бюдж.'!G41</f>
        <v>0</v>
      </c>
      <c r="N43" s="70">
        <f>'Касс. план ХМАО'!G41</f>
        <v>0</v>
      </c>
      <c r="O43" s="70">
        <f>'Субсидия (50500)'!G41</f>
        <v>0</v>
      </c>
      <c r="P43" s="70">
        <f>'Касс.пл.Внеб.(50300)СВОД'!G41</f>
        <v>0</v>
      </c>
      <c r="Q43" s="70">
        <f>'Касс.пл.Мед.стр.(00000)'!G41</f>
        <v>0</v>
      </c>
      <c r="R43" s="43">
        <f t="shared" si="8"/>
        <v>0</v>
      </c>
      <c r="S43" s="44">
        <f t="shared" si="9"/>
        <v>0</v>
      </c>
      <c r="T43" s="44">
        <f t="shared" si="10"/>
        <v>0</v>
      </c>
      <c r="U43" s="43">
        <f t="shared" si="11"/>
        <v>0</v>
      </c>
      <c r="V43" s="43">
        <f t="shared" si="12"/>
        <v>0</v>
      </c>
      <c r="W43" s="44">
        <f t="shared" si="13"/>
        <v>0</v>
      </c>
      <c r="X43" s="45"/>
    </row>
    <row r="44" spans="1:24" ht="42.4" customHeight="1" x14ac:dyDescent="0.2">
      <c r="A44" s="76" t="s">
        <v>71</v>
      </c>
      <c r="B44" s="60" t="s">
        <v>58</v>
      </c>
      <c r="C44" s="60" t="s">
        <v>58</v>
      </c>
      <c r="D44" s="60" t="s">
        <v>58</v>
      </c>
      <c r="E44" s="60" t="s">
        <v>58</v>
      </c>
      <c r="F44" s="77">
        <f t="shared" si="5"/>
        <v>45049515</v>
      </c>
      <c r="G44" s="78">
        <f>G25+G142+G148+G154+G160+G166+G172+G178</f>
        <v>43066515</v>
      </c>
      <c r="H44" s="78">
        <f t="shared" ref="H44:J44" si="14">H25+H142+H148+H154+H160+H166+H172+H178</f>
        <v>0</v>
      </c>
      <c r="I44" s="78">
        <f t="shared" si="14"/>
        <v>0</v>
      </c>
      <c r="J44" s="78">
        <f t="shared" si="14"/>
        <v>1983000</v>
      </c>
      <c r="K44" s="79">
        <f>K25+K142</f>
        <v>0</v>
      </c>
      <c r="L44" s="80">
        <f t="shared" si="7"/>
        <v>45049515</v>
      </c>
      <c r="M44" s="81">
        <f>'Касс. план Обл. бюдж.'!G42</f>
        <v>43066515</v>
      </c>
      <c r="N44" s="81">
        <f>'Касс. план ХМАО'!G42</f>
        <v>0</v>
      </c>
      <c r="O44" s="81">
        <f>'Субсидия (50500)'!G42</f>
        <v>0</v>
      </c>
      <c r="P44" s="81">
        <f>'Касс.пл.Внеб.(50300)СВОД'!G42</f>
        <v>1983000</v>
      </c>
      <c r="Q44" s="81">
        <f>'Касс.пл.Мед.стр.(00000)'!G42</f>
        <v>0</v>
      </c>
      <c r="R44" s="43">
        <f t="shared" si="8"/>
        <v>0</v>
      </c>
      <c r="S44" s="44">
        <f t="shared" si="9"/>
        <v>0</v>
      </c>
      <c r="T44" s="44">
        <f t="shared" si="10"/>
        <v>0</v>
      </c>
      <c r="U44" s="43">
        <f t="shared" si="11"/>
        <v>0</v>
      </c>
      <c r="V44" s="43">
        <f t="shared" si="12"/>
        <v>0</v>
      </c>
      <c r="W44" s="44">
        <f t="shared" si="13"/>
        <v>0</v>
      </c>
      <c r="X44" s="45"/>
    </row>
    <row r="45" spans="1:24" ht="27.4" customHeight="1" x14ac:dyDescent="0.2">
      <c r="A45" s="76" t="s">
        <v>72</v>
      </c>
      <c r="B45" s="60" t="s">
        <v>58</v>
      </c>
      <c r="C45" s="60" t="s">
        <v>58</v>
      </c>
      <c r="D45" s="60" t="s">
        <v>58</v>
      </c>
      <c r="E45" s="60" t="s">
        <v>58</v>
      </c>
      <c r="F45" s="77">
        <f t="shared" si="5"/>
        <v>9093485</v>
      </c>
      <c r="G45" s="78">
        <f>G23-G44</f>
        <v>7276485</v>
      </c>
      <c r="H45" s="78">
        <f>H23-H44</f>
        <v>0</v>
      </c>
      <c r="I45" s="78">
        <f>I23-I44</f>
        <v>0</v>
      </c>
      <c r="J45" s="79">
        <f>J23-J44</f>
        <v>1817000</v>
      </c>
      <c r="K45" s="79">
        <f>K23-K44</f>
        <v>0</v>
      </c>
      <c r="L45" s="80">
        <f t="shared" si="7"/>
        <v>9093485</v>
      </c>
      <c r="M45" s="81">
        <f>'Касс. план Обл. бюдж.'!G43</f>
        <v>7276485</v>
      </c>
      <c r="N45" s="81">
        <f>'Касс. план ХМАО'!G43</f>
        <v>0</v>
      </c>
      <c r="O45" s="81">
        <f>'Субсидия (50500)'!G43</f>
        <v>0</v>
      </c>
      <c r="P45" s="81">
        <f>'Касс.пл.Внеб.(50300)СВОД'!G43</f>
        <v>1817000</v>
      </c>
      <c r="Q45" s="81">
        <f>'Касс.пл.Мед.стр.(00000)'!G43</f>
        <v>0</v>
      </c>
      <c r="R45" s="43">
        <f t="shared" si="8"/>
        <v>0</v>
      </c>
      <c r="S45" s="44">
        <f t="shared" si="9"/>
        <v>0</v>
      </c>
      <c r="T45" s="44">
        <f t="shared" si="10"/>
        <v>0</v>
      </c>
      <c r="U45" s="43">
        <f t="shared" si="11"/>
        <v>0</v>
      </c>
      <c r="V45" s="43">
        <f t="shared" si="12"/>
        <v>0</v>
      </c>
      <c r="W45" s="44">
        <f t="shared" si="13"/>
        <v>0</v>
      </c>
      <c r="X45" s="45"/>
    </row>
    <row r="46" spans="1:24" ht="22.5" customHeight="1" x14ac:dyDescent="0.2">
      <c r="A46" s="59" t="s">
        <v>73</v>
      </c>
      <c r="B46" s="60">
        <v>220</v>
      </c>
      <c r="C46" s="60" t="s">
        <v>58</v>
      </c>
      <c r="D46" s="60" t="s">
        <v>58</v>
      </c>
      <c r="E46" s="60" t="s">
        <v>58</v>
      </c>
      <c r="F46" s="82">
        <f t="shared" si="5"/>
        <v>4761885</v>
      </c>
      <c r="G46" s="82">
        <f>G48+G54+G74+G80+G86+G102</f>
        <v>4414885</v>
      </c>
      <c r="H46" s="82">
        <f>H48+H54+H74+H80+H86+H102</f>
        <v>0</v>
      </c>
      <c r="I46" s="82">
        <f>I48+I54+I74+I80+I86+I102</f>
        <v>0</v>
      </c>
      <c r="J46" s="41">
        <f>J48+J54+J74+J80+J86+J102</f>
        <v>347000</v>
      </c>
      <c r="K46" s="41">
        <f>K48+K54+K74+K80+K86+K102</f>
        <v>0</v>
      </c>
      <c r="L46" s="41">
        <f t="shared" si="7"/>
        <v>4761885</v>
      </c>
      <c r="M46" s="41">
        <f>M48+M54+M74+M80+M86+M102</f>
        <v>4414885</v>
      </c>
      <c r="N46" s="41">
        <f>N48+N54+N74+N80+N86+N102</f>
        <v>0</v>
      </c>
      <c r="O46" s="41">
        <f>O48+O54+O74+O80+O86+O102</f>
        <v>0</v>
      </c>
      <c r="P46" s="41">
        <f>P48+P54+P74+P80+P86+P102</f>
        <v>347000</v>
      </c>
      <c r="Q46" s="41">
        <f>Q48+Q54+Q74+Q80+Q86+Q102</f>
        <v>0</v>
      </c>
      <c r="R46" s="43">
        <f t="shared" si="8"/>
        <v>0</v>
      </c>
      <c r="S46" s="44">
        <f t="shared" si="9"/>
        <v>0</v>
      </c>
      <c r="T46" s="44">
        <f t="shared" si="10"/>
        <v>0</v>
      </c>
      <c r="U46" s="43">
        <f t="shared" si="11"/>
        <v>0</v>
      </c>
      <c r="V46" s="43">
        <f t="shared" si="12"/>
        <v>0</v>
      </c>
      <c r="W46" s="44">
        <f t="shared" si="13"/>
        <v>0</v>
      </c>
      <c r="X46" s="61"/>
    </row>
    <row r="47" spans="1:24" s="67" customFormat="1" x14ac:dyDescent="0.2">
      <c r="A47" s="83" t="s">
        <v>74</v>
      </c>
      <c r="B47" s="74"/>
      <c r="C47" s="74"/>
      <c r="D47" s="74"/>
      <c r="E47" s="74"/>
      <c r="F47" s="84"/>
      <c r="G47" s="85"/>
      <c r="H47" s="85"/>
      <c r="I47" s="85"/>
      <c r="J47" s="53"/>
      <c r="K47" s="53"/>
      <c r="L47" s="52"/>
      <c r="M47" s="53"/>
      <c r="N47" s="53"/>
      <c r="O47" s="53"/>
      <c r="P47" s="53"/>
      <c r="Q47" s="53"/>
      <c r="R47" s="54"/>
      <c r="S47" s="55"/>
      <c r="T47" s="55"/>
      <c r="U47" s="55"/>
      <c r="V47" s="55"/>
      <c r="W47" s="55"/>
      <c r="X47" s="45"/>
    </row>
    <row r="48" spans="1:24" ht="15" customHeight="1" x14ac:dyDescent="0.2">
      <c r="A48" s="317" t="s">
        <v>75</v>
      </c>
      <c r="B48" s="316">
        <v>221</v>
      </c>
      <c r="C48" s="316">
        <v>244</v>
      </c>
      <c r="D48" s="71" t="s">
        <v>58</v>
      </c>
      <c r="E48" s="71" t="s">
        <v>58</v>
      </c>
      <c r="F48" s="82">
        <f t="shared" ref="F48:F54" si="15">G48+H48+I48+J48+K48</f>
        <v>191400</v>
      </c>
      <c r="G48" s="75">
        <f>G49+G50+G51+G52+G53</f>
        <v>191400</v>
      </c>
      <c r="H48" s="75">
        <f>H49+H50+H51+H52+H53</f>
        <v>0</v>
      </c>
      <c r="I48" s="75"/>
      <c r="J48" s="66">
        <f>J49+J50+J51+J52+J53</f>
        <v>0</v>
      </c>
      <c r="K48" s="66">
        <f>K49+K50+K51+K52+K53</f>
        <v>0</v>
      </c>
      <c r="L48" s="41">
        <f t="shared" ref="L48:L54" si="16">M48+N48+O48+P48+Q48</f>
        <v>191400</v>
      </c>
      <c r="M48" s="66">
        <f>M49+M50+M51+M52+M53</f>
        <v>191400</v>
      </c>
      <c r="N48" s="66">
        <f>N49+N50+N51+N52+N53</f>
        <v>0</v>
      </c>
      <c r="O48" s="66">
        <f>O49+O50+O51+O52+O53</f>
        <v>0</v>
      </c>
      <c r="P48" s="66">
        <f>P49+P50+P51+P52+P53</f>
        <v>0</v>
      </c>
      <c r="Q48" s="66">
        <f>Q49+Q50+Q51+Q52+Q53</f>
        <v>0</v>
      </c>
      <c r="R48" s="43">
        <f t="shared" ref="R48:R54" si="17">S48+T48+U48+W48+V48</f>
        <v>0</v>
      </c>
      <c r="S48" s="44">
        <f t="shared" ref="S48:W54" si="18">M48-G48</f>
        <v>0</v>
      </c>
      <c r="T48" s="44">
        <f t="shared" si="18"/>
        <v>0</v>
      </c>
      <c r="U48" s="43">
        <f t="shared" si="18"/>
        <v>0</v>
      </c>
      <c r="V48" s="43">
        <f t="shared" si="18"/>
        <v>0</v>
      </c>
      <c r="W48" s="44">
        <f t="shared" si="18"/>
        <v>0</v>
      </c>
      <c r="X48" s="45"/>
    </row>
    <row r="49" spans="1:24" x14ac:dyDescent="0.2">
      <c r="A49" s="317"/>
      <c r="B49" s="316"/>
      <c r="C49" s="316"/>
      <c r="D49" s="72" t="s">
        <v>60</v>
      </c>
      <c r="E49" s="72" t="s">
        <v>61</v>
      </c>
      <c r="F49" s="82">
        <f t="shared" si="15"/>
        <v>0</v>
      </c>
      <c r="G49" s="69"/>
      <c r="H49" s="69"/>
      <c r="I49" s="69"/>
      <c r="J49" s="70"/>
      <c r="K49" s="70"/>
      <c r="L49" s="41">
        <f t="shared" si="16"/>
        <v>0</v>
      </c>
      <c r="M49" s="70">
        <f>'Касс. план Обл. бюдж.'!G47</f>
        <v>0</v>
      </c>
      <c r="N49" s="70">
        <f>'Касс. план ХМАО'!G47</f>
        <v>0</v>
      </c>
      <c r="O49" s="70">
        <f>'Субсидия (50500)'!G47</f>
        <v>0</v>
      </c>
      <c r="P49" s="70">
        <f>'Касс.пл.Внеб.(50300)СВОД'!G47</f>
        <v>0</v>
      </c>
      <c r="Q49" s="70">
        <f>'Касс.пл.Мед.стр.(00000)'!G47</f>
        <v>0</v>
      </c>
      <c r="R49" s="43">
        <f t="shared" si="17"/>
        <v>0</v>
      </c>
      <c r="S49" s="44">
        <f t="shared" si="18"/>
        <v>0</v>
      </c>
      <c r="T49" s="44">
        <f t="shared" si="18"/>
        <v>0</v>
      </c>
      <c r="U49" s="43">
        <f t="shared" si="18"/>
        <v>0</v>
      </c>
      <c r="V49" s="43">
        <f t="shared" si="18"/>
        <v>0</v>
      </c>
      <c r="W49" s="44">
        <f t="shared" si="18"/>
        <v>0</v>
      </c>
      <c r="X49" s="45"/>
    </row>
    <row r="50" spans="1:24" x14ac:dyDescent="0.2">
      <c r="A50" s="317"/>
      <c r="B50" s="316"/>
      <c r="C50" s="316"/>
      <c r="D50" s="72" t="s">
        <v>62</v>
      </c>
      <c r="E50" s="72" t="s">
        <v>62</v>
      </c>
      <c r="F50" s="82">
        <f t="shared" si="15"/>
        <v>0</v>
      </c>
      <c r="G50" s="69"/>
      <c r="H50" s="69"/>
      <c r="I50" s="69"/>
      <c r="J50" s="70"/>
      <c r="K50" s="70"/>
      <c r="L50" s="41">
        <f t="shared" si="16"/>
        <v>0</v>
      </c>
      <c r="M50" s="70">
        <f>'Касс. план Обл. бюдж.'!G48</f>
        <v>0</v>
      </c>
      <c r="N50" s="70">
        <f>'Касс. план ХМАО'!G48</f>
        <v>0</v>
      </c>
      <c r="O50" s="70">
        <f>'Субсидия (50500)'!G48</f>
        <v>0</v>
      </c>
      <c r="P50" s="70">
        <f>'Касс.пл.Внеб.(50300)СВОД'!G48</f>
        <v>0</v>
      </c>
      <c r="Q50" s="70">
        <f>'Касс.пл.Мед.стр.(00000)'!G48</f>
        <v>0</v>
      </c>
      <c r="R50" s="43">
        <f t="shared" si="17"/>
        <v>0</v>
      </c>
      <c r="S50" s="44">
        <f t="shared" si="18"/>
        <v>0</v>
      </c>
      <c r="T50" s="44">
        <f t="shared" si="18"/>
        <v>0</v>
      </c>
      <c r="U50" s="43">
        <f t="shared" si="18"/>
        <v>0</v>
      </c>
      <c r="V50" s="43">
        <f t="shared" si="18"/>
        <v>0</v>
      </c>
      <c r="W50" s="44">
        <f t="shared" si="18"/>
        <v>0</v>
      </c>
      <c r="X50" s="45"/>
    </row>
    <row r="51" spans="1:24" x14ac:dyDescent="0.2">
      <c r="A51" s="317"/>
      <c r="B51" s="316"/>
      <c r="C51" s="316"/>
      <c r="D51" s="72" t="s">
        <v>63</v>
      </c>
      <c r="E51" s="72" t="s">
        <v>61</v>
      </c>
      <c r="F51" s="82">
        <f t="shared" si="15"/>
        <v>0</v>
      </c>
      <c r="G51" s="69"/>
      <c r="H51" s="69"/>
      <c r="I51" s="69"/>
      <c r="J51" s="70"/>
      <c r="K51" s="70"/>
      <c r="L51" s="41">
        <f t="shared" si="16"/>
        <v>0</v>
      </c>
      <c r="M51" s="70">
        <f>'Касс. план Обл. бюдж.'!G49</f>
        <v>0</v>
      </c>
      <c r="N51" s="70">
        <f>'Касс. план ХМАО'!G49</f>
        <v>0</v>
      </c>
      <c r="O51" s="70">
        <f>'Субсидия (50500)'!G49</f>
        <v>0</v>
      </c>
      <c r="P51" s="70">
        <f>'Касс.пл.Внеб.(50300)СВОД'!G49</f>
        <v>0</v>
      </c>
      <c r="Q51" s="70">
        <f>'Касс.пл.Мед.стр.(00000)'!G49</f>
        <v>0</v>
      </c>
      <c r="R51" s="43">
        <f t="shared" si="17"/>
        <v>0</v>
      </c>
      <c r="S51" s="44">
        <f t="shared" si="18"/>
        <v>0</v>
      </c>
      <c r="T51" s="44">
        <f t="shared" si="18"/>
        <v>0</v>
      </c>
      <c r="U51" s="43">
        <f t="shared" si="18"/>
        <v>0</v>
      </c>
      <c r="V51" s="43">
        <f t="shared" si="18"/>
        <v>0</v>
      </c>
      <c r="W51" s="44">
        <f t="shared" si="18"/>
        <v>0</v>
      </c>
      <c r="X51" s="45"/>
    </row>
    <row r="52" spans="1:24" ht="15" customHeight="1" x14ac:dyDescent="0.2">
      <c r="A52" s="317"/>
      <c r="B52" s="316"/>
      <c r="C52" s="316"/>
      <c r="D52" s="72" t="s">
        <v>64</v>
      </c>
      <c r="E52" s="72" t="s">
        <v>65</v>
      </c>
      <c r="F52" s="82">
        <f t="shared" si="15"/>
        <v>191400</v>
      </c>
      <c r="G52" s="69">
        <v>191400</v>
      </c>
      <c r="H52" s="69"/>
      <c r="I52" s="69"/>
      <c r="J52" s="70"/>
      <c r="K52" s="70"/>
      <c r="L52" s="41">
        <f t="shared" si="16"/>
        <v>191400</v>
      </c>
      <c r="M52" s="70">
        <f>'Касс. план Обл. бюдж.'!G50</f>
        <v>191400</v>
      </c>
      <c r="N52" s="70">
        <f>'Касс. план ХМАО'!G50</f>
        <v>0</v>
      </c>
      <c r="O52" s="70">
        <f>'Субсидия (50500)'!G50</f>
        <v>0</v>
      </c>
      <c r="P52" s="70">
        <f>'Касс.пл.Внеб.(50300)СВОД'!G50</f>
        <v>0</v>
      </c>
      <c r="Q52" s="70">
        <f>'Касс.пл.Мед.стр.(00000)'!G50</f>
        <v>0</v>
      </c>
      <c r="R52" s="43">
        <f t="shared" si="17"/>
        <v>0</v>
      </c>
      <c r="S52" s="44">
        <f t="shared" si="18"/>
        <v>0</v>
      </c>
      <c r="T52" s="44">
        <f t="shared" si="18"/>
        <v>0</v>
      </c>
      <c r="U52" s="43">
        <f t="shared" si="18"/>
        <v>0</v>
      </c>
      <c r="V52" s="43">
        <f t="shared" si="18"/>
        <v>0</v>
      </c>
      <c r="W52" s="44">
        <f t="shared" si="18"/>
        <v>0</v>
      </c>
      <c r="X52" s="45"/>
    </row>
    <row r="53" spans="1:24" x14ac:dyDescent="0.2">
      <c r="A53" s="317"/>
      <c r="B53" s="316"/>
      <c r="C53" s="316"/>
      <c r="D53" s="68" t="s">
        <v>64</v>
      </c>
      <c r="E53" s="68" t="s">
        <v>66</v>
      </c>
      <c r="F53" s="82">
        <f t="shared" si="15"/>
        <v>0</v>
      </c>
      <c r="G53" s="69"/>
      <c r="H53" s="69"/>
      <c r="I53" s="69"/>
      <c r="J53" s="70"/>
      <c r="K53" s="70"/>
      <c r="L53" s="41">
        <f t="shared" si="16"/>
        <v>0</v>
      </c>
      <c r="M53" s="70">
        <f>'Касс. план Обл. бюдж.'!G51</f>
        <v>0</v>
      </c>
      <c r="N53" s="70">
        <f>'Касс. план ХМАО'!G51</f>
        <v>0</v>
      </c>
      <c r="O53" s="70">
        <f>'Субсидия (50500)'!G51</f>
        <v>0</v>
      </c>
      <c r="P53" s="70">
        <f>'Касс.пл.Внеб.(50300)СВОД'!G51</f>
        <v>0</v>
      </c>
      <c r="Q53" s="70">
        <f>'Касс.пл.Мед.стр.(00000)'!G51</f>
        <v>0</v>
      </c>
      <c r="R53" s="43">
        <f t="shared" si="17"/>
        <v>0</v>
      </c>
      <c r="S53" s="44">
        <f t="shared" si="18"/>
        <v>0</v>
      </c>
      <c r="T53" s="44">
        <f t="shared" si="18"/>
        <v>0</v>
      </c>
      <c r="U53" s="43">
        <f t="shared" si="18"/>
        <v>0</v>
      </c>
      <c r="V53" s="43">
        <f t="shared" si="18"/>
        <v>0</v>
      </c>
      <c r="W53" s="44">
        <f t="shared" si="18"/>
        <v>0</v>
      </c>
      <c r="X53" s="45"/>
    </row>
    <row r="54" spans="1:24" ht="29.25" customHeight="1" x14ac:dyDescent="0.2">
      <c r="A54" s="73" t="s">
        <v>76</v>
      </c>
      <c r="B54" s="74">
        <v>222</v>
      </c>
      <c r="C54" s="60" t="s">
        <v>58</v>
      </c>
      <c r="D54" s="60" t="s">
        <v>58</v>
      </c>
      <c r="E54" s="60" t="s">
        <v>58</v>
      </c>
      <c r="F54" s="82">
        <f t="shared" si="15"/>
        <v>0</v>
      </c>
      <c r="G54" s="86">
        <f>G56+G62+G68</f>
        <v>0</v>
      </c>
      <c r="H54" s="86">
        <f>H56+H62+H68</f>
        <v>0</v>
      </c>
      <c r="I54" s="86">
        <f>I56+I62+I68</f>
        <v>0</v>
      </c>
      <c r="J54" s="58">
        <f>J56+J62+J68</f>
        <v>0</v>
      </c>
      <c r="K54" s="58">
        <f>K56+K62+K68</f>
        <v>0</v>
      </c>
      <c r="L54" s="41">
        <f t="shared" si="16"/>
        <v>0</v>
      </c>
      <c r="M54" s="58">
        <f>M56+M62+M68</f>
        <v>0</v>
      </c>
      <c r="N54" s="58">
        <f>N56+N62+N68</f>
        <v>0</v>
      </c>
      <c r="O54" s="58">
        <f>O56+O62+O68</f>
        <v>0</v>
      </c>
      <c r="P54" s="58">
        <f>P56+P62+P68</f>
        <v>0</v>
      </c>
      <c r="Q54" s="58">
        <f>Q56+Q62+Q68</f>
        <v>0</v>
      </c>
      <c r="R54" s="43">
        <f t="shared" si="17"/>
        <v>0</v>
      </c>
      <c r="S54" s="44">
        <f t="shared" si="18"/>
        <v>0</v>
      </c>
      <c r="T54" s="44">
        <f t="shared" si="18"/>
        <v>0</v>
      </c>
      <c r="U54" s="43">
        <f t="shared" si="18"/>
        <v>0</v>
      </c>
      <c r="V54" s="43">
        <f t="shared" si="18"/>
        <v>0</v>
      </c>
      <c r="W54" s="44">
        <f t="shared" si="18"/>
        <v>0</v>
      </c>
      <c r="X54" s="45"/>
    </row>
    <row r="55" spans="1:24" x14ac:dyDescent="0.2">
      <c r="A55" s="73" t="s">
        <v>19</v>
      </c>
      <c r="B55" s="74"/>
      <c r="C55" s="74"/>
      <c r="D55" s="74"/>
      <c r="E55" s="74"/>
      <c r="F55" s="84"/>
      <c r="G55" s="85"/>
      <c r="H55" s="85"/>
      <c r="I55" s="85"/>
      <c r="J55" s="53"/>
      <c r="K55" s="53"/>
      <c r="L55" s="52"/>
      <c r="M55" s="53"/>
      <c r="N55" s="53"/>
      <c r="O55" s="53"/>
      <c r="P55" s="53"/>
      <c r="Q55" s="53"/>
      <c r="R55" s="54"/>
      <c r="S55" s="55"/>
      <c r="T55" s="55"/>
      <c r="U55" s="55"/>
      <c r="V55" s="55"/>
      <c r="W55" s="55"/>
      <c r="X55" s="45"/>
    </row>
    <row r="56" spans="1:24" ht="15" customHeight="1" x14ac:dyDescent="0.2">
      <c r="A56" s="315" t="s">
        <v>76</v>
      </c>
      <c r="B56" s="316">
        <v>222</v>
      </c>
      <c r="C56" s="316">
        <v>112</v>
      </c>
      <c r="D56" s="71" t="s">
        <v>58</v>
      </c>
      <c r="E56" s="71" t="s">
        <v>58</v>
      </c>
      <c r="F56" s="82">
        <f t="shared" ref="F56:F86" si="19">G56+H56+I56+J56+K56</f>
        <v>0</v>
      </c>
      <c r="G56" s="75">
        <f>G57+G58+G59+G60+G61</f>
        <v>0</v>
      </c>
      <c r="H56" s="75">
        <f>H57+H58+H59+H60+H61</f>
        <v>0</v>
      </c>
      <c r="I56" s="75">
        <f>I57+I58+I59+I60+I61</f>
        <v>0</v>
      </c>
      <c r="J56" s="66">
        <f>J57+J58+J59+J60+J61</f>
        <v>0</v>
      </c>
      <c r="K56" s="66">
        <f>K57+K58+K59+K60+K61</f>
        <v>0</v>
      </c>
      <c r="L56" s="41">
        <f t="shared" ref="L56:L86" si="20">M56+N56+O56+P56+Q56</f>
        <v>0</v>
      </c>
      <c r="M56" s="66">
        <f>M57+M58+M59+M60+M61</f>
        <v>0</v>
      </c>
      <c r="N56" s="66">
        <f>N57+N58+N59+N60+N61</f>
        <v>0</v>
      </c>
      <c r="O56" s="66">
        <f>O57+O58+O59+O60+O61</f>
        <v>0</v>
      </c>
      <c r="P56" s="66">
        <f>P57+P58+P59+P60+P61</f>
        <v>0</v>
      </c>
      <c r="Q56" s="66">
        <f>Q57+Q58+Q59+Q60+Q61</f>
        <v>0</v>
      </c>
      <c r="R56" s="43">
        <f t="shared" ref="R56:R86" si="21">S56+T56+U56+W56+V56</f>
        <v>0</v>
      </c>
      <c r="S56" s="44">
        <f t="shared" ref="S56:S86" si="22">M56-G56</f>
        <v>0</v>
      </c>
      <c r="T56" s="44">
        <f t="shared" ref="T56:T86" si="23">N56-H56</f>
        <v>0</v>
      </c>
      <c r="U56" s="43">
        <f t="shared" ref="U56:U86" si="24">O56-I56</f>
        <v>0</v>
      </c>
      <c r="V56" s="43">
        <f t="shared" ref="V56:V86" si="25">P56-J56</f>
        <v>0</v>
      </c>
      <c r="W56" s="44">
        <f t="shared" ref="W56:W86" si="26">Q56-K56</f>
        <v>0</v>
      </c>
      <c r="X56" s="45"/>
    </row>
    <row r="57" spans="1:24" x14ac:dyDescent="0.2">
      <c r="A57" s="315"/>
      <c r="B57" s="316"/>
      <c r="C57" s="316"/>
      <c r="D57" s="72" t="s">
        <v>60</v>
      </c>
      <c r="E57" s="72" t="s">
        <v>61</v>
      </c>
      <c r="F57" s="82">
        <f t="shared" si="19"/>
        <v>0</v>
      </c>
      <c r="G57" s="69"/>
      <c r="H57" s="69"/>
      <c r="I57" s="69"/>
      <c r="J57" s="70"/>
      <c r="K57" s="70"/>
      <c r="L57" s="41">
        <f t="shared" si="20"/>
        <v>0</v>
      </c>
      <c r="M57" s="70">
        <f>'Касс. план Обл. бюдж.'!G55</f>
        <v>0</v>
      </c>
      <c r="N57" s="70">
        <f>'Касс. план ХМАО'!G55</f>
        <v>0</v>
      </c>
      <c r="O57" s="70">
        <f>'Субсидия (50500)'!G55</f>
        <v>0</v>
      </c>
      <c r="P57" s="70">
        <f>'Касс.пл.Внеб.(50300)СВОД'!G55</f>
        <v>0</v>
      </c>
      <c r="Q57" s="70">
        <f>'Касс.пл.Мед.стр.(00000)'!G55</f>
        <v>0</v>
      </c>
      <c r="R57" s="43">
        <f t="shared" si="21"/>
        <v>0</v>
      </c>
      <c r="S57" s="44">
        <f t="shared" si="22"/>
        <v>0</v>
      </c>
      <c r="T57" s="44">
        <f t="shared" si="23"/>
        <v>0</v>
      </c>
      <c r="U57" s="43">
        <f t="shared" si="24"/>
        <v>0</v>
      </c>
      <c r="V57" s="43">
        <f t="shared" si="25"/>
        <v>0</v>
      </c>
      <c r="W57" s="44">
        <f t="shared" si="26"/>
        <v>0</v>
      </c>
      <c r="X57" s="45"/>
    </row>
    <row r="58" spans="1:24" x14ac:dyDescent="0.2">
      <c r="A58" s="315"/>
      <c r="B58" s="316"/>
      <c r="C58" s="316"/>
      <c r="D58" s="72" t="s">
        <v>62</v>
      </c>
      <c r="E58" s="72" t="s">
        <v>62</v>
      </c>
      <c r="F58" s="82">
        <f t="shared" si="19"/>
        <v>0</v>
      </c>
      <c r="G58" s="69"/>
      <c r="H58" s="69"/>
      <c r="I58" s="69"/>
      <c r="J58" s="70"/>
      <c r="K58" s="70"/>
      <c r="L58" s="41">
        <f t="shared" si="20"/>
        <v>0</v>
      </c>
      <c r="M58" s="70">
        <f>'Касс. план Обл. бюдж.'!G56</f>
        <v>0</v>
      </c>
      <c r="N58" s="70">
        <f>'Касс. план ХМАО'!G56</f>
        <v>0</v>
      </c>
      <c r="O58" s="70">
        <f>'Субсидия (50500)'!G56</f>
        <v>0</v>
      </c>
      <c r="P58" s="70">
        <f>'Касс.пл.Внеб.(50300)СВОД'!G56</f>
        <v>0</v>
      </c>
      <c r="Q58" s="70">
        <f>'Касс.пл.Мед.стр.(00000)'!G56</f>
        <v>0</v>
      </c>
      <c r="R58" s="43">
        <f t="shared" si="21"/>
        <v>0</v>
      </c>
      <c r="S58" s="44">
        <f t="shared" si="22"/>
        <v>0</v>
      </c>
      <c r="T58" s="44">
        <f t="shared" si="23"/>
        <v>0</v>
      </c>
      <c r="U58" s="43">
        <f t="shared" si="24"/>
        <v>0</v>
      </c>
      <c r="V58" s="43">
        <f t="shared" si="25"/>
        <v>0</v>
      </c>
      <c r="W58" s="44">
        <f t="shared" si="26"/>
        <v>0</v>
      </c>
      <c r="X58" s="45"/>
    </row>
    <row r="59" spans="1:24" x14ac:dyDescent="0.2">
      <c r="A59" s="315"/>
      <c r="B59" s="316"/>
      <c r="C59" s="316"/>
      <c r="D59" s="72" t="s">
        <v>63</v>
      </c>
      <c r="E59" s="72" t="s">
        <v>61</v>
      </c>
      <c r="F59" s="82">
        <f t="shared" si="19"/>
        <v>0</v>
      </c>
      <c r="G59" s="69"/>
      <c r="H59" s="69"/>
      <c r="I59" s="69"/>
      <c r="J59" s="70"/>
      <c r="K59" s="70"/>
      <c r="L59" s="41">
        <f t="shared" si="20"/>
        <v>0</v>
      </c>
      <c r="M59" s="70">
        <f>'Касс. план Обл. бюдж.'!G57</f>
        <v>0</v>
      </c>
      <c r="N59" s="70">
        <f>'Касс. план ХМАО'!G57</f>
        <v>0</v>
      </c>
      <c r="O59" s="70">
        <f>'Субсидия (50500)'!G57</f>
        <v>0</v>
      </c>
      <c r="P59" s="70">
        <f>'Касс.пл.Внеб.(50300)СВОД'!G57</f>
        <v>0</v>
      </c>
      <c r="Q59" s="70">
        <f>'Касс.пл.Мед.стр.(00000)'!G57</f>
        <v>0</v>
      </c>
      <c r="R59" s="43">
        <f t="shared" si="21"/>
        <v>0</v>
      </c>
      <c r="S59" s="44">
        <f t="shared" si="22"/>
        <v>0</v>
      </c>
      <c r="T59" s="44">
        <f t="shared" si="23"/>
        <v>0</v>
      </c>
      <c r="U59" s="43">
        <f t="shared" si="24"/>
        <v>0</v>
      </c>
      <c r="V59" s="43">
        <f t="shared" si="25"/>
        <v>0</v>
      </c>
      <c r="W59" s="44">
        <f t="shared" si="26"/>
        <v>0</v>
      </c>
      <c r="X59" s="45"/>
    </row>
    <row r="60" spans="1:24" x14ac:dyDescent="0.2">
      <c r="A60" s="315"/>
      <c r="B60" s="316"/>
      <c r="C60" s="316"/>
      <c r="D60" s="72" t="s">
        <v>64</v>
      </c>
      <c r="E60" s="72" t="s">
        <v>65</v>
      </c>
      <c r="F60" s="82">
        <f t="shared" si="19"/>
        <v>0</v>
      </c>
      <c r="G60" s="69"/>
      <c r="H60" s="69"/>
      <c r="I60" s="69"/>
      <c r="J60" s="70"/>
      <c r="K60" s="70"/>
      <c r="L60" s="41">
        <f t="shared" si="20"/>
        <v>0</v>
      </c>
      <c r="M60" s="70">
        <f>'Касс. план Обл. бюдж.'!G58</f>
        <v>0</v>
      </c>
      <c r="N60" s="70">
        <f>'Касс. план ХМАО'!G58</f>
        <v>0</v>
      </c>
      <c r="O60" s="70">
        <f>'Субсидия (50500)'!G58</f>
        <v>0</v>
      </c>
      <c r="P60" s="70">
        <f>'Касс.пл.Внеб.(50300)СВОД'!G58</f>
        <v>0</v>
      </c>
      <c r="Q60" s="70">
        <f>'Касс.пл.Мед.стр.(00000)'!G58</f>
        <v>0</v>
      </c>
      <c r="R60" s="43">
        <f t="shared" si="21"/>
        <v>0</v>
      </c>
      <c r="S60" s="44">
        <f t="shared" si="22"/>
        <v>0</v>
      </c>
      <c r="T60" s="44">
        <f t="shared" si="23"/>
        <v>0</v>
      </c>
      <c r="U60" s="43">
        <f t="shared" si="24"/>
        <v>0</v>
      </c>
      <c r="V60" s="43">
        <f t="shared" si="25"/>
        <v>0</v>
      </c>
      <c r="W60" s="44">
        <f t="shared" si="26"/>
        <v>0</v>
      </c>
      <c r="X60" s="45"/>
    </row>
    <row r="61" spans="1:24" x14ac:dyDescent="0.2">
      <c r="A61" s="315"/>
      <c r="B61" s="316"/>
      <c r="C61" s="316"/>
      <c r="D61" s="68" t="s">
        <v>64</v>
      </c>
      <c r="E61" s="68" t="s">
        <v>66</v>
      </c>
      <c r="F61" s="82">
        <f t="shared" si="19"/>
        <v>0</v>
      </c>
      <c r="G61" s="69"/>
      <c r="H61" s="69"/>
      <c r="I61" s="69"/>
      <c r="J61" s="70"/>
      <c r="K61" s="70"/>
      <c r="L61" s="41">
        <f t="shared" si="20"/>
        <v>0</v>
      </c>
      <c r="M61" s="70">
        <f>'Касс. план Обл. бюдж.'!G59</f>
        <v>0</v>
      </c>
      <c r="N61" s="70">
        <f>'Касс. план ХМАО'!G59</f>
        <v>0</v>
      </c>
      <c r="O61" s="70">
        <f>'Субсидия (50500)'!G59</f>
        <v>0</v>
      </c>
      <c r="P61" s="70">
        <f>'Касс.пл.Внеб.(50300)СВОД'!G59</f>
        <v>0</v>
      </c>
      <c r="Q61" s="70">
        <f>'Касс.пл.Мед.стр.(00000)'!G59</f>
        <v>0</v>
      </c>
      <c r="R61" s="43">
        <f t="shared" si="21"/>
        <v>0</v>
      </c>
      <c r="S61" s="44">
        <f t="shared" si="22"/>
        <v>0</v>
      </c>
      <c r="T61" s="44">
        <f t="shared" si="23"/>
        <v>0</v>
      </c>
      <c r="U61" s="43">
        <f t="shared" si="24"/>
        <v>0</v>
      </c>
      <c r="V61" s="43">
        <f t="shared" si="25"/>
        <v>0</v>
      </c>
      <c r="W61" s="44">
        <f t="shared" si="26"/>
        <v>0</v>
      </c>
      <c r="X61" s="45"/>
    </row>
    <row r="62" spans="1:24" x14ac:dyDescent="0.2">
      <c r="A62" s="315"/>
      <c r="B62" s="316"/>
      <c r="C62" s="316">
        <v>244</v>
      </c>
      <c r="D62" s="71" t="s">
        <v>58</v>
      </c>
      <c r="E62" s="71" t="s">
        <v>58</v>
      </c>
      <c r="F62" s="82">
        <f t="shared" si="19"/>
        <v>0</v>
      </c>
      <c r="G62" s="75">
        <f>G63+G64+G65+G66+G67</f>
        <v>0</v>
      </c>
      <c r="H62" s="75">
        <f>H63+H64+H65+H66+H67</f>
        <v>0</v>
      </c>
      <c r="I62" s="75">
        <f>I63+I64+I65+I66+I67</f>
        <v>0</v>
      </c>
      <c r="J62" s="66">
        <f>J63+J64+J65+J66+J67</f>
        <v>0</v>
      </c>
      <c r="K62" s="66">
        <f>K63+K64+K65+K66+K67</f>
        <v>0</v>
      </c>
      <c r="L62" s="41">
        <f t="shared" si="20"/>
        <v>0</v>
      </c>
      <c r="M62" s="66">
        <f>M63+M64+M65+M66+M67</f>
        <v>0</v>
      </c>
      <c r="N62" s="66">
        <f>N63+N64+N65+N66+N67</f>
        <v>0</v>
      </c>
      <c r="O62" s="66">
        <f>O63+O64+O65+O66+O67</f>
        <v>0</v>
      </c>
      <c r="P62" s="66">
        <f>P63+P64+P65+P66+P67</f>
        <v>0</v>
      </c>
      <c r="Q62" s="66">
        <f>Q63+Q64+Q65+Q66+Q67</f>
        <v>0</v>
      </c>
      <c r="R62" s="43">
        <f t="shared" si="21"/>
        <v>0</v>
      </c>
      <c r="S62" s="44">
        <f t="shared" si="22"/>
        <v>0</v>
      </c>
      <c r="T62" s="44">
        <f t="shared" si="23"/>
        <v>0</v>
      </c>
      <c r="U62" s="43">
        <f t="shared" si="24"/>
        <v>0</v>
      </c>
      <c r="V62" s="43">
        <f t="shared" si="25"/>
        <v>0</v>
      </c>
      <c r="W62" s="44">
        <f t="shared" si="26"/>
        <v>0</v>
      </c>
      <c r="X62" s="45"/>
    </row>
    <row r="63" spans="1:24" x14ac:dyDescent="0.2">
      <c r="A63" s="315"/>
      <c r="B63" s="316"/>
      <c r="C63" s="316"/>
      <c r="D63" s="72" t="s">
        <v>60</v>
      </c>
      <c r="E63" s="72" t="s">
        <v>61</v>
      </c>
      <c r="F63" s="82">
        <f t="shared" si="19"/>
        <v>0</v>
      </c>
      <c r="G63" s="69"/>
      <c r="H63" s="69"/>
      <c r="I63" s="69"/>
      <c r="J63" s="70"/>
      <c r="K63" s="70"/>
      <c r="L63" s="41">
        <f t="shared" si="20"/>
        <v>0</v>
      </c>
      <c r="M63" s="70">
        <f>'Касс. план Обл. бюдж.'!G61</f>
        <v>0</v>
      </c>
      <c r="N63" s="70">
        <f>'Касс. план ХМАО'!G61</f>
        <v>0</v>
      </c>
      <c r="O63" s="70">
        <f>'Субсидия (50500)'!G61</f>
        <v>0</v>
      </c>
      <c r="P63" s="70">
        <f>'Касс.пл.Внеб.(50300)СВОД'!G61</f>
        <v>0</v>
      </c>
      <c r="Q63" s="70">
        <f>'Касс.пл.Мед.стр.(00000)'!G61</f>
        <v>0</v>
      </c>
      <c r="R63" s="43">
        <f t="shared" si="21"/>
        <v>0</v>
      </c>
      <c r="S63" s="44">
        <f t="shared" si="22"/>
        <v>0</v>
      </c>
      <c r="T63" s="44">
        <f t="shared" si="23"/>
        <v>0</v>
      </c>
      <c r="U63" s="43">
        <f t="shared" si="24"/>
        <v>0</v>
      </c>
      <c r="V63" s="43">
        <f t="shared" si="25"/>
        <v>0</v>
      </c>
      <c r="W63" s="44">
        <f t="shared" si="26"/>
        <v>0</v>
      </c>
      <c r="X63" s="45"/>
    </row>
    <row r="64" spans="1:24" x14ac:dyDescent="0.2">
      <c r="A64" s="315"/>
      <c r="B64" s="316"/>
      <c r="C64" s="316"/>
      <c r="D64" s="72" t="s">
        <v>62</v>
      </c>
      <c r="E64" s="72" t="s">
        <v>62</v>
      </c>
      <c r="F64" s="82">
        <f t="shared" si="19"/>
        <v>0</v>
      </c>
      <c r="G64" s="69"/>
      <c r="H64" s="69"/>
      <c r="I64" s="69"/>
      <c r="J64" s="70"/>
      <c r="K64" s="70"/>
      <c r="L64" s="41">
        <f t="shared" si="20"/>
        <v>0</v>
      </c>
      <c r="M64" s="70">
        <f>'Касс. план Обл. бюдж.'!G62</f>
        <v>0</v>
      </c>
      <c r="N64" s="70">
        <f>'Касс. план ХМАО'!G62</f>
        <v>0</v>
      </c>
      <c r="O64" s="70">
        <f>'Субсидия (50500)'!G62</f>
        <v>0</v>
      </c>
      <c r="P64" s="70">
        <f>'Касс.пл.Внеб.(50300)СВОД'!G62</f>
        <v>0</v>
      </c>
      <c r="Q64" s="70">
        <f>'Касс.пл.Мед.стр.(00000)'!G62</f>
        <v>0</v>
      </c>
      <c r="R64" s="43">
        <f t="shared" si="21"/>
        <v>0</v>
      </c>
      <c r="S64" s="44">
        <f t="shared" si="22"/>
        <v>0</v>
      </c>
      <c r="T64" s="44">
        <f t="shared" si="23"/>
        <v>0</v>
      </c>
      <c r="U64" s="43">
        <f t="shared" si="24"/>
        <v>0</v>
      </c>
      <c r="V64" s="43">
        <f t="shared" si="25"/>
        <v>0</v>
      </c>
      <c r="W64" s="44">
        <f t="shared" si="26"/>
        <v>0</v>
      </c>
      <c r="X64" s="45"/>
    </row>
    <row r="65" spans="1:24" x14ac:dyDescent="0.2">
      <c r="A65" s="315"/>
      <c r="B65" s="316"/>
      <c r="C65" s="316"/>
      <c r="D65" s="72" t="s">
        <v>63</v>
      </c>
      <c r="E65" s="72" t="s">
        <v>61</v>
      </c>
      <c r="F65" s="82">
        <f t="shared" si="19"/>
        <v>0</v>
      </c>
      <c r="G65" s="69"/>
      <c r="H65" s="69"/>
      <c r="I65" s="69"/>
      <c r="J65" s="70"/>
      <c r="K65" s="70"/>
      <c r="L65" s="41">
        <f t="shared" si="20"/>
        <v>0</v>
      </c>
      <c r="M65" s="70">
        <f>'Касс. план Обл. бюдж.'!G63</f>
        <v>0</v>
      </c>
      <c r="N65" s="70">
        <f>'Касс. план ХМАО'!G63</f>
        <v>0</v>
      </c>
      <c r="O65" s="70">
        <f>'Субсидия (50500)'!G63</f>
        <v>0</v>
      </c>
      <c r="P65" s="70">
        <f>'Касс.пл.Внеб.(50300)СВОД'!G63</f>
        <v>0</v>
      </c>
      <c r="Q65" s="70">
        <f>'Касс.пл.Мед.стр.(00000)'!G63</f>
        <v>0</v>
      </c>
      <c r="R65" s="43">
        <f t="shared" si="21"/>
        <v>0</v>
      </c>
      <c r="S65" s="44">
        <f t="shared" si="22"/>
        <v>0</v>
      </c>
      <c r="T65" s="44">
        <f t="shared" si="23"/>
        <v>0</v>
      </c>
      <c r="U65" s="43">
        <f t="shared" si="24"/>
        <v>0</v>
      </c>
      <c r="V65" s="43">
        <f t="shared" si="25"/>
        <v>0</v>
      </c>
      <c r="W65" s="44">
        <f t="shared" si="26"/>
        <v>0</v>
      </c>
      <c r="X65" s="45"/>
    </row>
    <row r="66" spans="1:24" x14ac:dyDescent="0.2">
      <c r="A66" s="315"/>
      <c r="B66" s="316"/>
      <c r="C66" s="316"/>
      <c r="D66" s="72" t="s">
        <v>64</v>
      </c>
      <c r="E66" s="72" t="s">
        <v>65</v>
      </c>
      <c r="F66" s="82">
        <f t="shared" si="19"/>
        <v>0</v>
      </c>
      <c r="G66" s="69"/>
      <c r="H66" s="69"/>
      <c r="I66" s="69"/>
      <c r="J66" s="70"/>
      <c r="K66" s="70"/>
      <c r="L66" s="41">
        <f t="shared" si="20"/>
        <v>0</v>
      </c>
      <c r="M66" s="70">
        <f>'Касс. план Обл. бюдж.'!G64</f>
        <v>0</v>
      </c>
      <c r="N66" s="70">
        <f>'Касс. план ХМАО'!G64</f>
        <v>0</v>
      </c>
      <c r="O66" s="70">
        <f>'Субсидия (50500)'!G64</f>
        <v>0</v>
      </c>
      <c r="P66" s="70">
        <f>'Касс.пл.Внеб.(50300)СВОД'!G64</f>
        <v>0</v>
      </c>
      <c r="Q66" s="70">
        <f>'Касс.пл.Мед.стр.(00000)'!G64</f>
        <v>0</v>
      </c>
      <c r="R66" s="43">
        <f t="shared" si="21"/>
        <v>0</v>
      </c>
      <c r="S66" s="44">
        <f t="shared" si="22"/>
        <v>0</v>
      </c>
      <c r="T66" s="44">
        <f t="shared" si="23"/>
        <v>0</v>
      </c>
      <c r="U66" s="43">
        <f t="shared" si="24"/>
        <v>0</v>
      </c>
      <c r="V66" s="43">
        <f t="shared" si="25"/>
        <v>0</v>
      </c>
      <c r="W66" s="44">
        <f t="shared" si="26"/>
        <v>0</v>
      </c>
      <c r="X66" s="45"/>
    </row>
    <row r="67" spans="1:24" x14ac:dyDescent="0.2">
      <c r="A67" s="315"/>
      <c r="B67" s="316"/>
      <c r="C67" s="316"/>
      <c r="D67" s="68" t="s">
        <v>64</v>
      </c>
      <c r="E67" s="68" t="s">
        <v>66</v>
      </c>
      <c r="F67" s="82">
        <f t="shared" si="19"/>
        <v>0</v>
      </c>
      <c r="G67" s="69"/>
      <c r="H67" s="69"/>
      <c r="I67" s="69"/>
      <c r="J67" s="70"/>
      <c r="K67" s="70"/>
      <c r="L67" s="41">
        <f t="shared" si="20"/>
        <v>0</v>
      </c>
      <c r="M67" s="70">
        <f>'Касс. план Обл. бюдж.'!G65</f>
        <v>0</v>
      </c>
      <c r="N67" s="70">
        <f>'Касс. план ХМАО'!G65</f>
        <v>0</v>
      </c>
      <c r="O67" s="70">
        <f>'Субсидия (50500)'!G65</f>
        <v>0</v>
      </c>
      <c r="P67" s="70">
        <f>'Касс.пл.Внеб.(50300)СВОД'!G65</f>
        <v>0</v>
      </c>
      <c r="Q67" s="70">
        <f>'Касс.пл.Мед.стр.(00000)'!G65</f>
        <v>0</v>
      </c>
      <c r="R67" s="43">
        <f t="shared" si="21"/>
        <v>0</v>
      </c>
      <c r="S67" s="44">
        <f t="shared" si="22"/>
        <v>0</v>
      </c>
      <c r="T67" s="44">
        <f t="shared" si="23"/>
        <v>0</v>
      </c>
      <c r="U67" s="43">
        <f t="shared" si="24"/>
        <v>0</v>
      </c>
      <c r="V67" s="43">
        <f t="shared" si="25"/>
        <v>0</v>
      </c>
      <c r="W67" s="44">
        <f t="shared" si="26"/>
        <v>0</v>
      </c>
      <c r="X67" s="45"/>
    </row>
    <row r="68" spans="1:24" x14ac:dyDescent="0.2">
      <c r="A68" s="315"/>
      <c r="B68" s="316"/>
      <c r="C68" s="316">
        <v>360</v>
      </c>
      <c r="D68" s="71" t="s">
        <v>58</v>
      </c>
      <c r="E68" s="71" t="s">
        <v>58</v>
      </c>
      <c r="F68" s="82">
        <f t="shared" si="19"/>
        <v>0</v>
      </c>
      <c r="G68" s="75">
        <f>G69+G70+G71+G72+G73</f>
        <v>0</v>
      </c>
      <c r="H68" s="75">
        <f>H69+H70+H71+H72+H73</f>
        <v>0</v>
      </c>
      <c r="I68" s="75">
        <f>I69+I70+I71+I72+I73</f>
        <v>0</v>
      </c>
      <c r="J68" s="66">
        <f>J69+J70+J71+J72+J73</f>
        <v>0</v>
      </c>
      <c r="K68" s="66">
        <f>K69+K70+K71+K72+K73</f>
        <v>0</v>
      </c>
      <c r="L68" s="41">
        <f t="shared" si="20"/>
        <v>0</v>
      </c>
      <c r="M68" s="66">
        <f>M69+M70+M71+M72+M73</f>
        <v>0</v>
      </c>
      <c r="N68" s="66">
        <f>N69+N70+N71+N72+N73</f>
        <v>0</v>
      </c>
      <c r="O68" s="66">
        <f>O69+O70+O71+O72+O73</f>
        <v>0</v>
      </c>
      <c r="P68" s="66">
        <f>P69+P70+P71+P72+P73</f>
        <v>0</v>
      </c>
      <c r="Q68" s="66">
        <f>Q69+Q70+Q71+Q72+Q73</f>
        <v>0</v>
      </c>
      <c r="R68" s="43">
        <f t="shared" si="21"/>
        <v>0</v>
      </c>
      <c r="S68" s="44">
        <f t="shared" si="22"/>
        <v>0</v>
      </c>
      <c r="T68" s="44">
        <f t="shared" si="23"/>
        <v>0</v>
      </c>
      <c r="U68" s="43">
        <f t="shared" si="24"/>
        <v>0</v>
      </c>
      <c r="V68" s="43">
        <f t="shared" si="25"/>
        <v>0</v>
      </c>
      <c r="W68" s="44">
        <f t="shared" si="26"/>
        <v>0</v>
      </c>
      <c r="X68" s="45"/>
    </row>
    <row r="69" spans="1:24" x14ac:dyDescent="0.2">
      <c r="A69" s="315"/>
      <c r="B69" s="316"/>
      <c r="C69" s="316"/>
      <c r="D69" s="72" t="s">
        <v>60</v>
      </c>
      <c r="E69" s="72" t="s">
        <v>61</v>
      </c>
      <c r="F69" s="82">
        <f t="shared" si="19"/>
        <v>0</v>
      </c>
      <c r="G69" s="69"/>
      <c r="H69" s="69"/>
      <c r="I69" s="69"/>
      <c r="J69" s="70"/>
      <c r="K69" s="70"/>
      <c r="L69" s="41">
        <f t="shared" si="20"/>
        <v>0</v>
      </c>
      <c r="M69" s="70">
        <f>'Касс. план Обл. бюдж.'!G67</f>
        <v>0</v>
      </c>
      <c r="N69" s="70">
        <f>'Касс. план ХМАО'!G67</f>
        <v>0</v>
      </c>
      <c r="O69" s="70">
        <f>'Субсидия (50500)'!G67</f>
        <v>0</v>
      </c>
      <c r="P69" s="70">
        <f>'Касс.пл.Внеб.(50300)СВОД'!G67</f>
        <v>0</v>
      </c>
      <c r="Q69" s="70">
        <f>'Касс.пл.Мед.стр.(00000)'!G67</f>
        <v>0</v>
      </c>
      <c r="R69" s="43">
        <f t="shared" si="21"/>
        <v>0</v>
      </c>
      <c r="S69" s="44">
        <f t="shared" si="22"/>
        <v>0</v>
      </c>
      <c r="T69" s="44">
        <f t="shared" si="23"/>
        <v>0</v>
      </c>
      <c r="U69" s="43">
        <f t="shared" si="24"/>
        <v>0</v>
      </c>
      <c r="V69" s="43">
        <f t="shared" si="25"/>
        <v>0</v>
      </c>
      <c r="W69" s="44">
        <f t="shared" si="26"/>
        <v>0</v>
      </c>
      <c r="X69" s="45"/>
    </row>
    <row r="70" spans="1:24" x14ac:dyDescent="0.2">
      <c r="A70" s="315"/>
      <c r="B70" s="316"/>
      <c r="C70" s="316"/>
      <c r="D70" s="72" t="s">
        <v>62</v>
      </c>
      <c r="E70" s="72" t="s">
        <v>62</v>
      </c>
      <c r="F70" s="82">
        <f t="shared" si="19"/>
        <v>0</v>
      </c>
      <c r="G70" s="69"/>
      <c r="H70" s="69"/>
      <c r="I70" s="69"/>
      <c r="J70" s="70"/>
      <c r="K70" s="70"/>
      <c r="L70" s="41">
        <f t="shared" si="20"/>
        <v>0</v>
      </c>
      <c r="M70" s="70">
        <f>'Касс. план Обл. бюдж.'!G68</f>
        <v>0</v>
      </c>
      <c r="N70" s="70">
        <f>'Касс. план ХМАО'!G68</f>
        <v>0</v>
      </c>
      <c r="O70" s="70">
        <f>'Субсидия (50500)'!G68</f>
        <v>0</v>
      </c>
      <c r="P70" s="70">
        <f>'Касс.пл.Внеб.(50300)СВОД'!G68</f>
        <v>0</v>
      </c>
      <c r="Q70" s="70">
        <f>'Касс.пл.Мед.стр.(00000)'!G68</f>
        <v>0</v>
      </c>
      <c r="R70" s="43">
        <f t="shared" si="21"/>
        <v>0</v>
      </c>
      <c r="S70" s="44">
        <f t="shared" si="22"/>
        <v>0</v>
      </c>
      <c r="T70" s="44">
        <f t="shared" si="23"/>
        <v>0</v>
      </c>
      <c r="U70" s="43">
        <f t="shared" si="24"/>
        <v>0</v>
      </c>
      <c r="V70" s="43">
        <f t="shared" si="25"/>
        <v>0</v>
      </c>
      <c r="W70" s="44">
        <f t="shared" si="26"/>
        <v>0</v>
      </c>
      <c r="X70" s="45"/>
    </row>
    <row r="71" spans="1:24" x14ac:dyDescent="0.2">
      <c r="A71" s="315"/>
      <c r="B71" s="316"/>
      <c r="C71" s="316"/>
      <c r="D71" s="72" t="s">
        <v>63</v>
      </c>
      <c r="E71" s="72" t="s">
        <v>61</v>
      </c>
      <c r="F71" s="82">
        <f t="shared" si="19"/>
        <v>0</v>
      </c>
      <c r="G71" s="69"/>
      <c r="H71" s="69"/>
      <c r="I71" s="69"/>
      <c r="J71" s="70"/>
      <c r="K71" s="70"/>
      <c r="L71" s="41">
        <f t="shared" si="20"/>
        <v>0</v>
      </c>
      <c r="M71" s="70">
        <f>'Касс. план Обл. бюдж.'!G69</f>
        <v>0</v>
      </c>
      <c r="N71" s="70">
        <f>'Касс. план ХМАО'!G69</f>
        <v>0</v>
      </c>
      <c r="O71" s="70">
        <f>'Субсидия (50500)'!G69</f>
        <v>0</v>
      </c>
      <c r="P71" s="70">
        <f>'Касс.пл.Внеб.(50300)СВОД'!G69</f>
        <v>0</v>
      </c>
      <c r="Q71" s="70">
        <f>'Касс.пл.Мед.стр.(00000)'!G69</f>
        <v>0</v>
      </c>
      <c r="R71" s="43">
        <f t="shared" si="21"/>
        <v>0</v>
      </c>
      <c r="S71" s="44">
        <f t="shared" si="22"/>
        <v>0</v>
      </c>
      <c r="T71" s="44">
        <f t="shared" si="23"/>
        <v>0</v>
      </c>
      <c r="U71" s="43">
        <f t="shared" si="24"/>
        <v>0</v>
      </c>
      <c r="V71" s="43">
        <f t="shared" si="25"/>
        <v>0</v>
      </c>
      <c r="W71" s="44">
        <f t="shared" si="26"/>
        <v>0</v>
      </c>
      <c r="X71" s="45"/>
    </row>
    <row r="72" spans="1:24" x14ac:dyDescent="0.2">
      <c r="A72" s="315"/>
      <c r="B72" s="316"/>
      <c r="C72" s="316"/>
      <c r="D72" s="72" t="s">
        <v>64</v>
      </c>
      <c r="E72" s="72" t="s">
        <v>65</v>
      </c>
      <c r="F72" s="82">
        <f t="shared" si="19"/>
        <v>0</v>
      </c>
      <c r="G72" s="69"/>
      <c r="H72" s="69"/>
      <c r="I72" s="69"/>
      <c r="J72" s="70"/>
      <c r="K72" s="70"/>
      <c r="L72" s="41">
        <f t="shared" si="20"/>
        <v>0</v>
      </c>
      <c r="M72" s="70">
        <f>'Касс. план Обл. бюдж.'!G70</f>
        <v>0</v>
      </c>
      <c r="N72" s="70">
        <f>'Касс. план ХМАО'!G70</f>
        <v>0</v>
      </c>
      <c r="O72" s="70">
        <f>'Субсидия (50500)'!G70</f>
        <v>0</v>
      </c>
      <c r="P72" s="70">
        <f>'Касс.пл.Внеб.(50300)СВОД'!G70</f>
        <v>0</v>
      </c>
      <c r="Q72" s="70">
        <f>'Касс.пл.Мед.стр.(00000)'!G70</f>
        <v>0</v>
      </c>
      <c r="R72" s="43">
        <f t="shared" si="21"/>
        <v>0</v>
      </c>
      <c r="S72" s="44">
        <f t="shared" si="22"/>
        <v>0</v>
      </c>
      <c r="T72" s="44">
        <f t="shared" si="23"/>
        <v>0</v>
      </c>
      <c r="U72" s="43">
        <f t="shared" si="24"/>
        <v>0</v>
      </c>
      <c r="V72" s="43">
        <f t="shared" si="25"/>
        <v>0</v>
      </c>
      <c r="W72" s="44">
        <f t="shared" si="26"/>
        <v>0</v>
      </c>
      <c r="X72" s="45"/>
    </row>
    <row r="73" spans="1:24" x14ac:dyDescent="0.2">
      <c r="A73" s="315"/>
      <c r="B73" s="316"/>
      <c r="C73" s="316"/>
      <c r="D73" s="68" t="s">
        <v>64</v>
      </c>
      <c r="E73" s="68" t="s">
        <v>66</v>
      </c>
      <c r="F73" s="82">
        <f t="shared" si="19"/>
        <v>0</v>
      </c>
      <c r="G73" s="69"/>
      <c r="H73" s="69"/>
      <c r="I73" s="69"/>
      <c r="J73" s="70"/>
      <c r="K73" s="70"/>
      <c r="L73" s="41">
        <f t="shared" si="20"/>
        <v>0</v>
      </c>
      <c r="M73" s="70">
        <f>'Касс. план Обл. бюдж.'!G71</f>
        <v>0</v>
      </c>
      <c r="N73" s="70">
        <f>'Касс. план ХМАО'!G71</f>
        <v>0</v>
      </c>
      <c r="O73" s="70">
        <f>'Субсидия (50500)'!G71</f>
        <v>0</v>
      </c>
      <c r="P73" s="70">
        <f>'Касс.пл.Внеб.(50300)СВОД'!G71</f>
        <v>0</v>
      </c>
      <c r="Q73" s="70">
        <f>'Касс.пл.Мед.стр.(00000)'!G71</f>
        <v>0</v>
      </c>
      <c r="R73" s="43">
        <f t="shared" si="21"/>
        <v>0</v>
      </c>
      <c r="S73" s="44">
        <f t="shared" si="22"/>
        <v>0</v>
      </c>
      <c r="T73" s="44">
        <f t="shared" si="23"/>
        <v>0</v>
      </c>
      <c r="U73" s="43">
        <f t="shared" si="24"/>
        <v>0</v>
      </c>
      <c r="V73" s="43">
        <f t="shared" si="25"/>
        <v>0</v>
      </c>
      <c r="W73" s="44">
        <f t="shared" si="26"/>
        <v>0</v>
      </c>
      <c r="X73" s="45"/>
    </row>
    <row r="74" spans="1:24" ht="15" customHeight="1" x14ac:dyDescent="0.2">
      <c r="A74" s="315" t="s">
        <v>77</v>
      </c>
      <c r="B74" s="316">
        <v>223</v>
      </c>
      <c r="C74" s="316">
        <v>244</v>
      </c>
      <c r="D74" s="71" t="s">
        <v>58</v>
      </c>
      <c r="E74" s="71" t="s">
        <v>58</v>
      </c>
      <c r="F74" s="82">
        <f t="shared" si="19"/>
        <v>1850700</v>
      </c>
      <c r="G74" s="75">
        <f>G75+G76+G77+G78+G79</f>
        <v>1703800</v>
      </c>
      <c r="H74" s="75">
        <f>H75+H76+H77+H78+H79</f>
        <v>0</v>
      </c>
      <c r="I74" s="75">
        <f>I75+I76+I77+I78+I79</f>
        <v>0</v>
      </c>
      <c r="J74" s="66">
        <f>J75+J76+J77+J78+J79</f>
        <v>146900</v>
      </c>
      <c r="K74" s="66">
        <f>K75+K76+K77+K78+K79</f>
        <v>0</v>
      </c>
      <c r="L74" s="41">
        <f t="shared" si="20"/>
        <v>1850700</v>
      </c>
      <c r="M74" s="66">
        <f>M75+M76+M77+M78+M79</f>
        <v>1703800</v>
      </c>
      <c r="N74" s="66">
        <f>N75+N76+N77+N78+N79</f>
        <v>0</v>
      </c>
      <c r="O74" s="66">
        <f>O75+O76+O77+O78+O79</f>
        <v>0</v>
      </c>
      <c r="P74" s="66">
        <f>P75+P76+P77+P78+P79</f>
        <v>146900</v>
      </c>
      <c r="Q74" s="66">
        <f>Q75+Q76+Q77+Q78+Q79</f>
        <v>0</v>
      </c>
      <c r="R74" s="43">
        <f t="shared" si="21"/>
        <v>0</v>
      </c>
      <c r="S74" s="44">
        <f t="shared" si="22"/>
        <v>0</v>
      </c>
      <c r="T74" s="44">
        <f t="shared" si="23"/>
        <v>0</v>
      </c>
      <c r="U74" s="43">
        <f t="shared" si="24"/>
        <v>0</v>
      </c>
      <c r="V74" s="43">
        <f t="shared" si="25"/>
        <v>0</v>
      </c>
      <c r="W74" s="44">
        <f t="shared" si="26"/>
        <v>0</v>
      </c>
      <c r="X74" s="45"/>
    </row>
    <row r="75" spans="1:24" x14ac:dyDescent="0.2">
      <c r="A75" s="315"/>
      <c r="B75" s="316"/>
      <c r="C75" s="316"/>
      <c r="D75" s="72" t="s">
        <v>60</v>
      </c>
      <c r="E75" s="72" t="s">
        <v>61</v>
      </c>
      <c r="F75" s="82">
        <f t="shared" si="19"/>
        <v>0</v>
      </c>
      <c r="G75" s="69"/>
      <c r="H75" s="69"/>
      <c r="I75" s="69"/>
      <c r="J75" s="70"/>
      <c r="K75" s="70"/>
      <c r="L75" s="41">
        <f t="shared" si="20"/>
        <v>0</v>
      </c>
      <c r="M75" s="70">
        <f>'Касс. план Обл. бюдж.'!G73</f>
        <v>0</v>
      </c>
      <c r="N75" s="70">
        <f>'Касс. план ХМАО'!G73</f>
        <v>0</v>
      </c>
      <c r="O75" s="70">
        <f>'Субсидия (50500)'!G73</f>
        <v>0</v>
      </c>
      <c r="P75" s="70">
        <f>'Касс.пл.Внеб.(50300)СВОД'!G73</f>
        <v>0</v>
      </c>
      <c r="Q75" s="70">
        <f>'Касс.пл.Мед.стр.(00000)'!G73</f>
        <v>0</v>
      </c>
      <c r="R75" s="43">
        <f t="shared" si="21"/>
        <v>0</v>
      </c>
      <c r="S75" s="44">
        <f t="shared" si="22"/>
        <v>0</v>
      </c>
      <c r="T75" s="44">
        <f t="shared" si="23"/>
        <v>0</v>
      </c>
      <c r="U75" s="43">
        <f t="shared" si="24"/>
        <v>0</v>
      </c>
      <c r="V75" s="43">
        <f t="shared" si="25"/>
        <v>0</v>
      </c>
      <c r="W75" s="44">
        <f t="shared" si="26"/>
        <v>0</v>
      </c>
      <c r="X75" s="45"/>
    </row>
    <row r="76" spans="1:24" x14ac:dyDescent="0.2">
      <c r="A76" s="315"/>
      <c r="B76" s="316"/>
      <c r="C76" s="316"/>
      <c r="D76" s="72" t="s">
        <v>62</v>
      </c>
      <c r="E76" s="72" t="s">
        <v>62</v>
      </c>
      <c r="F76" s="82">
        <f t="shared" si="19"/>
        <v>0</v>
      </c>
      <c r="G76" s="69"/>
      <c r="H76" s="69"/>
      <c r="I76" s="69"/>
      <c r="J76" s="70"/>
      <c r="K76" s="70"/>
      <c r="L76" s="41">
        <f t="shared" si="20"/>
        <v>0</v>
      </c>
      <c r="M76" s="70">
        <f>'Касс. план Обл. бюдж.'!G74</f>
        <v>0</v>
      </c>
      <c r="N76" s="70">
        <f>'Касс. план ХМАО'!G74</f>
        <v>0</v>
      </c>
      <c r="O76" s="70">
        <f>'Субсидия (50500)'!G74</f>
        <v>0</v>
      </c>
      <c r="P76" s="70">
        <f>'Касс.пл.Внеб.(50300)СВОД'!G74</f>
        <v>0</v>
      </c>
      <c r="Q76" s="70">
        <f>'Касс.пл.Мед.стр.(00000)'!G74</f>
        <v>0</v>
      </c>
      <c r="R76" s="43">
        <f t="shared" si="21"/>
        <v>0</v>
      </c>
      <c r="S76" s="44">
        <f t="shared" si="22"/>
        <v>0</v>
      </c>
      <c r="T76" s="44">
        <f t="shared" si="23"/>
        <v>0</v>
      </c>
      <c r="U76" s="43">
        <f t="shared" si="24"/>
        <v>0</v>
      </c>
      <c r="V76" s="43">
        <f t="shared" si="25"/>
        <v>0</v>
      </c>
      <c r="W76" s="44">
        <f t="shared" si="26"/>
        <v>0</v>
      </c>
      <c r="X76" s="45"/>
    </row>
    <row r="77" spans="1:24" x14ac:dyDescent="0.2">
      <c r="A77" s="315"/>
      <c r="B77" s="316"/>
      <c r="C77" s="316"/>
      <c r="D77" s="72" t="s">
        <v>63</v>
      </c>
      <c r="E77" s="72" t="s">
        <v>61</v>
      </c>
      <c r="F77" s="82">
        <f t="shared" si="19"/>
        <v>0</v>
      </c>
      <c r="G77" s="69"/>
      <c r="H77" s="69"/>
      <c r="I77" s="69"/>
      <c r="J77" s="70"/>
      <c r="K77" s="70"/>
      <c r="L77" s="41">
        <f t="shared" si="20"/>
        <v>0</v>
      </c>
      <c r="M77" s="70">
        <f>'Касс. план Обл. бюдж.'!G75</f>
        <v>0</v>
      </c>
      <c r="N77" s="70">
        <f>'Касс. план ХМАО'!G75</f>
        <v>0</v>
      </c>
      <c r="O77" s="70">
        <f>'Субсидия (50500)'!G75</f>
        <v>0</v>
      </c>
      <c r="P77" s="70">
        <f>'Касс.пл.Внеб.(50300)СВОД'!G75</f>
        <v>0</v>
      </c>
      <c r="Q77" s="70">
        <f>'Касс.пл.Мед.стр.(00000)'!G75</f>
        <v>0</v>
      </c>
      <c r="R77" s="43">
        <f t="shared" si="21"/>
        <v>0</v>
      </c>
      <c r="S77" s="44">
        <f t="shared" si="22"/>
        <v>0</v>
      </c>
      <c r="T77" s="44">
        <f t="shared" si="23"/>
        <v>0</v>
      </c>
      <c r="U77" s="43">
        <f t="shared" si="24"/>
        <v>0</v>
      </c>
      <c r="V77" s="43">
        <f t="shared" si="25"/>
        <v>0</v>
      </c>
      <c r="W77" s="44">
        <f t="shared" si="26"/>
        <v>0</v>
      </c>
      <c r="X77" s="45"/>
    </row>
    <row r="78" spans="1:24" x14ac:dyDescent="0.2">
      <c r="A78" s="315"/>
      <c r="B78" s="316"/>
      <c r="C78" s="316"/>
      <c r="D78" s="72" t="s">
        <v>64</v>
      </c>
      <c r="E78" s="72" t="s">
        <v>65</v>
      </c>
      <c r="F78" s="82">
        <f t="shared" si="19"/>
        <v>1850700</v>
      </c>
      <c r="G78" s="69">
        <v>1703800</v>
      </c>
      <c r="H78" s="69"/>
      <c r="I78" s="69"/>
      <c r="J78" s="70">
        <v>146900</v>
      </c>
      <c r="K78" s="70"/>
      <c r="L78" s="41">
        <f t="shared" si="20"/>
        <v>1850700</v>
      </c>
      <c r="M78" s="70">
        <f>'Касс. план Обл. бюдж.'!G76</f>
        <v>1703800</v>
      </c>
      <c r="N78" s="70">
        <f>'Касс. план ХМАО'!G76</f>
        <v>0</v>
      </c>
      <c r="O78" s="70">
        <f>'Субсидия (50500)'!G76</f>
        <v>0</v>
      </c>
      <c r="P78" s="70">
        <f>'Касс.пл.Внеб.(50300)СВОД'!G76</f>
        <v>146900</v>
      </c>
      <c r="Q78" s="70">
        <f>'Касс.пл.Мед.стр.(00000)'!G76</f>
        <v>0</v>
      </c>
      <c r="R78" s="43">
        <f t="shared" si="21"/>
        <v>0</v>
      </c>
      <c r="S78" s="44">
        <f t="shared" si="22"/>
        <v>0</v>
      </c>
      <c r="T78" s="44">
        <f t="shared" si="23"/>
        <v>0</v>
      </c>
      <c r="U78" s="43">
        <f t="shared" si="24"/>
        <v>0</v>
      </c>
      <c r="V78" s="43">
        <f t="shared" si="25"/>
        <v>0</v>
      </c>
      <c r="W78" s="44">
        <f t="shared" si="26"/>
        <v>0</v>
      </c>
      <c r="X78" s="45"/>
    </row>
    <row r="79" spans="1:24" x14ac:dyDescent="0.2">
      <c r="A79" s="315"/>
      <c r="B79" s="316"/>
      <c r="C79" s="316"/>
      <c r="D79" s="68" t="s">
        <v>64</v>
      </c>
      <c r="E79" s="68" t="s">
        <v>66</v>
      </c>
      <c r="F79" s="82">
        <f t="shared" si="19"/>
        <v>0</v>
      </c>
      <c r="G79" s="69"/>
      <c r="H79" s="69"/>
      <c r="I79" s="69"/>
      <c r="J79" s="70"/>
      <c r="K79" s="70"/>
      <c r="L79" s="41">
        <f t="shared" si="20"/>
        <v>0</v>
      </c>
      <c r="M79" s="70">
        <f>'Касс. план Обл. бюдж.'!G77</f>
        <v>0</v>
      </c>
      <c r="N79" s="70">
        <f>'Касс. план ХМАО'!G77</f>
        <v>0</v>
      </c>
      <c r="O79" s="70">
        <f>'Субсидия (50500)'!G77</f>
        <v>0</v>
      </c>
      <c r="P79" s="70">
        <f>'Касс.пл.Внеб.(50300)СВОД'!G77</f>
        <v>0</v>
      </c>
      <c r="Q79" s="70">
        <f>'Касс.пл.Мед.стр.(00000)'!G77</f>
        <v>0</v>
      </c>
      <c r="R79" s="43">
        <f t="shared" si="21"/>
        <v>0</v>
      </c>
      <c r="S79" s="44">
        <f t="shared" si="22"/>
        <v>0</v>
      </c>
      <c r="T79" s="44">
        <f t="shared" si="23"/>
        <v>0</v>
      </c>
      <c r="U79" s="43">
        <f t="shared" si="24"/>
        <v>0</v>
      </c>
      <c r="V79" s="43">
        <f t="shared" si="25"/>
        <v>0</v>
      </c>
      <c r="W79" s="44">
        <f t="shared" si="26"/>
        <v>0</v>
      </c>
      <c r="X79" s="45"/>
    </row>
    <row r="80" spans="1:24" ht="15" customHeight="1" x14ac:dyDescent="0.2">
      <c r="A80" s="315" t="s">
        <v>78</v>
      </c>
      <c r="B80" s="316">
        <v>224</v>
      </c>
      <c r="C80" s="316">
        <v>244</v>
      </c>
      <c r="D80" s="71" t="s">
        <v>58</v>
      </c>
      <c r="E80" s="71" t="s">
        <v>58</v>
      </c>
      <c r="F80" s="82">
        <f t="shared" si="19"/>
        <v>140000</v>
      </c>
      <c r="G80" s="75">
        <f>G81+G82+G83+G84+G85</f>
        <v>140000</v>
      </c>
      <c r="H80" s="75">
        <f>H81+H82+H83+H84+H85</f>
        <v>0</v>
      </c>
      <c r="I80" s="75">
        <f>I81+I82+I83+I84+I85</f>
        <v>0</v>
      </c>
      <c r="J80" s="66">
        <f>J81+J82+J83+J84+J85</f>
        <v>0</v>
      </c>
      <c r="K80" s="66">
        <f>K81+K82+K83+K84+K85</f>
        <v>0</v>
      </c>
      <c r="L80" s="41">
        <f t="shared" si="20"/>
        <v>140000</v>
      </c>
      <c r="M80" s="66">
        <f>M81+M82+M83+M84+M85</f>
        <v>140000</v>
      </c>
      <c r="N80" s="66">
        <f>N81+N82+N83+N84+N85</f>
        <v>0</v>
      </c>
      <c r="O80" s="66">
        <f>O81+O82+O83+O84+O85</f>
        <v>0</v>
      </c>
      <c r="P80" s="66">
        <f>P81+P82+P83+P84+P85</f>
        <v>0</v>
      </c>
      <c r="Q80" s="66">
        <f>Q81+Q82+Q83+Q84+Q85</f>
        <v>0</v>
      </c>
      <c r="R80" s="43">
        <f t="shared" si="21"/>
        <v>0</v>
      </c>
      <c r="S80" s="44">
        <f t="shared" si="22"/>
        <v>0</v>
      </c>
      <c r="T80" s="44">
        <f t="shared" si="23"/>
        <v>0</v>
      </c>
      <c r="U80" s="43">
        <f t="shared" si="24"/>
        <v>0</v>
      </c>
      <c r="V80" s="43">
        <f t="shared" si="25"/>
        <v>0</v>
      </c>
      <c r="W80" s="44">
        <f t="shared" si="26"/>
        <v>0</v>
      </c>
      <c r="X80" s="45"/>
    </row>
    <row r="81" spans="1:24" x14ac:dyDescent="0.2">
      <c r="A81" s="315"/>
      <c r="B81" s="316"/>
      <c r="C81" s="316"/>
      <c r="D81" s="72" t="s">
        <v>60</v>
      </c>
      <c r="E81" s="72" t="s">
        <v>61</v>
      </c>
      <c r="F81" s="82">
        <f t="shared" si="19"/>
        <v>0</v>
      </c>
      <c r="G81" s="69"/>
      <c r="H81" s="69"/>
      <c r="I81" s="69"/>
      <c r="J81" s="70"/>
      <c r="K81" s="70"/>
      <c r="L81" s="41">
        <f t="shared" si="20"/>
        <v>0</v>
      </c>
      <c r="M81" s="70">
        <f>'Касс. план Обл. бюдж.'!G79</f>
        <v>0</v>
      </c>
      <c r="N81" s="70">
        <f>'Касс. план ХМАО'!G79</f>
        <v>0</v>
      </c>
      <c r="O81" s="70">
        <f>'Субсидия (50500)'!G79</f>
        <v>0</v>
      </c>
      <c r="P81" s="70">
        <f>'Касс.пл.Внеб.(50300)СВОД'!G79</f>
        <v>0</v>
      </c>
      <c r="Q81" s="70">
        <f>'Касс.пл.Мед.стр.(00000)'!G79</f>
        <v>0</v>
      </c>
      <c r="R81" s="43">
        <f t="shared" si="21"/>
        <v>0</v>
      </c>
      <c r="S81" s="44">
        <f t="shared" si="22"/>
        <v>0</v>
      </c>
      <c r="T81" s="44">
        <f t="shared" si="23"/>
        <v>0</v>
      </c>
      <c r="U81" s="43">
        <f t="shared" si="24"/>
        <v>0</v>
      </c>
      <c r="V81" s="43">
        <f t="shared" si="25"/>
        <v>0</v>
      </c>
      <c r="W81" s="44">
        <f t="shared" si="26"/>
        <v>0</v>
      </c>
      <c r="X81" s="45"/>
    </row>
    <row r="82" spans="1:24" x14ac:dyDescent="0.2">
      <c r="A82" s="315"/>
      <c r="B82" s="316"/>
      <c r="C82" s="316"/>
      <c r="D82" s="72" t="s">
        <v>62</v>
      </c>
      <c r="E82" s="72" t="s">
        <v>62</v>
      </c>
      <c r="F82" s="82">
        <f t="shared" si="19"/>
        <v>0</v>
      </c>
      <c r="G82" s="69"/>
      <c r="H82" s="69"/>
      <c r="I82" s="69"/>
      <c r="J82" s="70"/>
      <c r="K82" s="70"/>
      <c r="L82" s="41">
        <f t="shared" si="20"/>
        <v>0</v>
      </c>
      <c r="M82" s="70">
        <f>'Касс. план Обл. бюдж.'!G80</f>
        <v>0</v>
      </c>
      <c r="N82" s="70">
        <f>'Касс. план ХМАО'!G80</f>
        <v>0</v>
      </c>
      <c r="O82" s="70">
        <f>'Субсидия (50500)'!G80</f>
        <v>0</v>
      </c>
      <c r="P82" s="70">
        <f>'Касс.пл.Внеб.(50300)СВОД'!G80</f>
        <v>0</v>
      </c>
      <c r="Q82" s="70">
        <f>'Касс.пл.Мед.стр.(00000)'!G80</f>
        <v>0</v>
      </c>
      <c r="R82" s="43">
        <f t="shared" si="21"/>
        <v>0</v>
      </c>
      <c r="S82" s="44">
        <f t="shared" si="22"/>
        <v>0</v>
      </c>
      <c r="T82" s="44">
        <f t="shared" si="23"/>
        <v>0</v>
      </c>
      <c r="U82" s="43">
        <f t="shared" si="24"/>
        <v>0</v>
      </c>
      <c r="V82" s="43">
        <f t="shared" si="25"/>
        <v>0</v>
      </c>
      <c r="W82" s="44">
        <f t="shared" si="26"/>
        <v>0</v>
      </c>
      <c r="X82" s="45"/>
    </row>
    <row r="83" spans="1:24" x14ac:dyDescent="0.2">
      <c r="A83" s="315"/>
      <c r="B83" s="316"/>
      <c r="C83" s="316"/>
      <c r="D83" s="72" t="s">
        <v>63</v>
      </c>
      <c r="E83" s="72" t="s">
        <v>61</v>
      </c>
      <c r="F83" s="82">
        <f t="shared" si="19"/>
        <v>0</v>
      </c>
      <c r="G83" s="69"/>
      <c r="H83" s="69"/>
      <c r="I83" s="69"/>
      <c r="J83" s="70"/>
      <c r="K83" s="70"/>
      <c r="L83" s="41">
        <f t="shared" si="20"/>
        <v>0</v>
      </c>
      <c r="M83" s="70">
        <f>'Касс. план Обл. бюдж.'!G81</f>
        <v>0</v>
      </c>
      <c r="N83" s="70">
        <f>'Касс. план ХМАО'!G81</f>
        <v>0</v>
      </c>
      <c r="O83" s="70">
        <f>'Субсидия (50500)'!G81</f>
        <v>0</v>
      </c>
      <c r="P83" s="70">
        <f>'Касс.пл.Внеб.(50300)СВОД'!G81</f>
        <v>0</v>
      </c>
      <c r="Q83" s="70">
        <f>'Касс.пл.Мед.стр.(00000)'!G81</f>
        <v>0</v>
      </c>
      <c r="R83" s="43">
        <f t="shared" si="21"/>
        <v>0</v>
      </c>
      <c r="S83" s="44">
        <f t="shared" si="22"/>
        <v>0</v>
      </c>
      <c r="T83" s="44">
        <f t="shared" si="23"/>
        <v>0</v>
      </c>
      <c r="U83" s="43">
        <f t="shared" si="24"/>
        <v>0</v>
      </c>
      <c r="V83" s="43">
        <f t="shared" si="25"/>
        <v>0</v>
      </c>
      <c r="W83" s="44">
        <f t="shared" si="26"/>
        <v>0</v>
      </c>
      <c r="X83" s="45"/>
    </row>
    <row r="84" spans="1:24" x14ac:dyDescent="0.2">
      <c r="A84" s="315"/>
      <c r="B84" s="316"/>
      <c r="C84" s="316"/>
      <c r="D84" s="72" t="s">
        <v>64</v>
      </c>
      <c r="E84" s="72" t="s">
        <v>65</v>
      </c>
      <c r="F84" s="82">
        <f t="shared" si="19"/>
        <v>140000</v>
      </c>
      <c r="G84" s="69">
        <v>140000</v>
      </c>
      <c r="H84" s="69"/>
      <c r="I84" s="69"/>
      <c r="J84" s="70"/>
      <c r="K84" s="70"/>
      <c r="L84" s="41">
        <f t="shared" si="20"/>
        <v>140000</v>
      </c>
      <c r="M84" s="70">
        <f>'Касс. план Обл. бюдж.'!G82</f>
        <v>140000</v>
      </c>
      <c r="N84" s="70">
        <f>'Касс. план ХМАО'!G82</f>
        <v>0</v>
      </c>
      <c r="O84" s="70">
        <f>'Субсидия (50500)'!G82</f>
        <v>0</v>
      </c>
      <c r="P84" s="70">
        <f>'Касс.пл.Внеб.(50300)СВОД'!G82</f>
        <v>0</v>
      </c>
      <c r="Q84" s="70">
        <f>'Касс.пл.Мед.стр.(00000)'!G82</f>
        <v>0</v>
      </c>
      <c r="R84" s="43">
        <f t="shared" si="21"/>
        <v>0</v>
      </c>
      <c r="S84" s="44">
        <f t="shared" si="22"/>
        <v>0</v>
      </c>
      <c r="T84" s="44">
        <f t="shared" si="23"/>
        <v>0</v>
      </c>
      <c r="U84" s="43">
        <f t="shared" si="24"/>
        <v>0</v>
      </c>
      <c r="V84" s="43">
        <f t="shared" si="25"/>
        <v>0</v>
      </c>
      <c r="W84" s="44">
        <f t="shared" si="26"/>
        <v>0</v>
      </c>
      <c r="X84" s="45"/>
    </row>
    <row r="85" spans="1:24" x14ac:dyDescent="0.2">
      <c r="A85" s="315"/>
      <c r="B85" s="316"/>
      <c r="C85" s="316"/>
      <c r="D85" s="68" t="s">
        <v>64</v>
      </c>
      <c r="E85" s="68" t="s">
        <v>66</v>
      </c>
      <c r="F85" s="82">
        <f t="shared" si="19"/>
        <v>0</v>
      </c>
      <c r="G85" s="69"/>
      <c r="H85" s="69"/>
      <c r="I85" s="69"/>
      <c r="J85" s="70"/>
      <c r="K85" s="70"/>
      <c r="L85" s="41">
        <f t="shared" si="20"/>
        <v>0</v>
      </c>
      <c r="M85" s="70">
        <f>'Касс. план Обл. бюдж.'!G83</f>
        <v>0</v>
      </c>
      <c r="N85" s="70">
        <f>'Касс. план ХМАО'!G83</f>
        <v>0</v>
      </c>
      <c r="O85" s="70">
        <f>'Субсидия (50500)'!G83</f>
        <v>0</v>
      </c>
      <c r="P85" s="70">
        <f>'Касс.пл.Внеб.(50300)СВОД'!G83</f>
        <v>0</v>
      </c>
      <c r="Q85" s="70">
        <f>'Касс.пл.Мед.стр.(00000)'!G83</f>
        <v>0</v>
      </c>
      <c r="R85" s="43">
        <f t="shared" si="21"/>
        <v>0</v>
      </c>
      <c r="S85" s="44">
        <f t="shared" si="22"/>
        <v>0</v>
      </c>
      <c r="T85" s="44">
        <f t="shared" si="23"/>
        <v>0</v>
      </c>
      <c r="U85" s="43">
        <f t="shared" si="24"/>
        <v>0</v>
      </c>
      <c r="V85" s="43">
        <f t="shared" si="25"/>
        <v>0</v>
      </c>
      <c r="W85" s="44">
        <f t="shared" si="26"/>
        <v>0</v>
      </c>
      <c r="X85" s="45"/>
    </row>
    <row r="86" spans="1:24" ht="15.75" x14ac:dyDescent="0.2">
      <c r="A86" s="73" t="s">
        <v>79</v>
      </c>
      <c r="B86" s="74">
        <v>225</v>
      </c>
      <c r="C86" s="60" t="s">
        <v>58</v>
      </c>
      <c r="D86" s="60" t="s">
        <v>58</v>
      </c>
      <c r="E86" s="60" t="s">
        <v>58</v>
      </c>
      <c r="F86" s="82">
        <f t="shared" si="19"/>
        <v>1164685</v>
      </c>
      <c r="G86" s="86">
        <f>G88+G94</f>
        <v>1079685</v>
      </c>
      <c r="H86" s="86">
        <f>H88+H94</f>
        <v>0</v>
      </c>
      <c r="I86" s="86">
        <f>I88+I94</f>
        <v>0</v>
      </c>
      <c r="J86" s="58">
        <f>J88+J94</f>
        <v>85000</v>
      </c>
      <c r="K86" s="58">
        <f>K88+K94</f>
        <v>0</v>
      </c>
      <c r="L86" s="41">
        <f t="shared" si="20"/>
        <v>1164685</v>
      </c>
      <c r="M86" s="58">
        <f>M88+M94</f>
        <v>1079685</v>
      </c>
      <c r="N86" s="58">
        <f>N88+N94</f>
        <v>0</v>
      </c>
      <c r="O86" s="58">
        <f>O88+O94</f>
        <v>0</v>
      </c>
      <c r="P86" s="58">
        <f>P88+P94</f>
        <v>85000</v>
      </c>
      <c r="Q86" s="58">
        <f>Q88+Q94</f>
        <v>0</v>
      </c>
      <c r="R86" s="43">
        <f t="shared" si="21"/>
        <v>0</v>
      </c>
      <c r="S86" s="44">
        <f t="shared" si="22"/>
        <v>0</v>
      </c>
      <c r="T86" s="44">
        <f t="shared" si="23"/>
        <v>0</v>
      </c>
      <c r="U86" s="43">
        <f t="shared" si="24"/>
        <v>0</v>
      </c>
      <c r="V86" s="43">
        <f t="shared" si="25"/>
        <v>0</v>
      </c>
      <c r="W86" s="44">
        <f t="shared" si="26"/>
        <v>0</v>
      </c>
      <c r="X86" s="45"/>
    </row>
    <row r="87" spans="1:24" x14ac:dyDescent="0.2">
      <c r="A87" s="73" t="s">
        <v>19</v>
      </c>
      <c r="B87" s="74"/>
      <c r="C87" s="74"/>
      <c r="D87" s="74"/>
      <c r="E87" s="74"/>
      <c r="F87" s="84"/>
      <c r="G87" s="85"/>
      <c r="H87" s="85"/>
      <c r="I87" s="85"/>
      <c r="J87" s="53"/>
      <c r="K87" s="53"/>
      <c r="L87" s="52"/>
      <c r="M87" s="53"/>
      <c r="N87" s="53"/>
      <c r="O87" s="53"/>
      <c r="P87" s="53"/>
      <c r="Q87" s="53"/>
      <c r="R87" s="54"/>
      <c r="S87" s="55"/>
      <c r="T87" s="55"/>
      <c r="U87" s="55"/>
      <c r="V87" s="55"/>
      <c r="W87" s="55"/>
      <c r="X87" s="45"/>
    </row>
    <row r="88" spans="1:24" ht="15" customHeight="1" x14ac:dyDescent="0.2">
      <c r="A88" s="315" t="s">
        <v>80</v>
      </c>
      <c r="B88" s="316">
        <v>225</v>
      </c>
      <c r="C88" s="316">
        <v>243</v>
      </c>
      <c r="D88" s="71" t="s">
        <v>58</v>
      </c>
      <c r="E88" s="71" t="s">
        <v>58</v>
      </c>
      <c r="F88" s="82">
        <f t="shared" ref="F88:F99" si="27">G88+H88+I88+J88+K88</f>
        <v>0</v>
      </c>
      <c r="G88" s="75">
        <f>G89+G90+G91+G92+G93</f>
        <v>0</v>
      </c>
      <c r="H88" s="75">
        <f>H89+H90+H91+H92+H93</f>
        <v>0</v>
      </c>
      <c r="I88" s="75">
        <f>I89+I90+I91+I92+I93</f>
        <v>0</v>
      </c>
      <c r="J88" s="66">
        <f>J89+J90+J91+J92+J93</f>
        <v>0</v>
      </c>
      <c r="K88" s="66">
        <f>K89+K90+K91+K92+K93</f>
        <v>0</v>
      </c>
      <c r="L88" s="41">
        <f t="shared" ref="L88:L99" si="28">M88+N88+O88+P88+Q88</f>
        <v>0</v>
      </c>
      <c r="M88" s="66">
        <f>M89+M90+M91+M92+M93</f>
        <v>0</v>
      </c>
      <c r="N88" s="66">
        <f>N89+N90+N91+N92+N93</f>
        <v>0</v>
      </c>
      <c r="O88" s="66">
        <f>O89+O90+O91+O92+O93</f>
        <v>0</v>
      </c>
      <c r="P88" s="66">
        <f>P89+P90+P91+P92+P93</f>
        <v>0</v>
      </c>
      <c r="Q88" s="66">
        <f>Q89+Q90+Q91+Q92+Q93</f>
        <v>0</v>
      </c>
      <c r="R88" s="43">
        <f t="shared" ref="R88:R99" si="29">S88+T88+U88+W88+V88</f>
        <v>0</v>
      </c>
      <c r="S88" s="44">
        <f t="shared" ref="S88:S99" si="30">M88-G88</f>
        <v>0</v>
      </c>
      <c r="T88" s="44">
        <f t="shared" ref="T88:T99" si="31">N88-H88</f>
        <v>0</v>
      </c>
      <c r="U88" s="43">
        <f t="shared" ref="U88:U99" si="32">O88-I88</f>
        <v>0</v>
      </c>
      <c r="V88" s="43">
        <f t="shared" ref="V88:V99" si="33">P88-J88</f>
        <v>0</v>
      </c>
      <c r="W88" s="44">
        <f t="shared" ref="W88:W99" si="34">Q88-K88</f>
        <v>0</v>
      </c>
      <c r="X88" s="45"/>
    </row>
    <row r="89" spans="1:24" x14ac:dyDescent="0.2">
      <c r="A89" s="315"/>
      <c r="B89" s="316"/>
      <c r="C89" s="316"/>
      <c r="D89" s="72" t="s">
        <v>60</v>
      </c>
      <c r="E89" s="72" t="s">
        <v>61</v>
      </c>
      <c r="F89" s="82">
        <f t="shared" si="27"/>
        <v>0</v>
      </c>
      <c r="G89" s="69"/>
      <c r="H89" s="69"/>
      <c r="I89" s="69"/>
      <c r="J89" s="70"/>
      <c r="K89" s="70"/>
      <c r="L89" s="41">
        <f t="shared" si="28"/>
        <v>0</v>
      </c>
      <c r="M89" s="70">
        <f>'Касс. план Обл. бюдж.'!G87</f>
        <v>0</v>
      </c>
      <c r="N89" s="70">
        <f>'Касс. план ХМАО'!G87</f>
        <v>0</v>
      </c>
      <c r="O89" s="70">
        <f>'Субсидия (50500)'!G87</f>
        <v>0</v>
      </c>
      <c r="P89" s="70">
        <f>'Касс.пл.Внеб.(50300)СВОД'!G87</f>
        <v>0</v>
      </c>
      <c r="Q89" s="70">
        <f>'Касс.пл.Мед.стр.(00000)'!G87</f>
        <v>0</v>
      </c>
      <c r="R89" s="43">
        <f t="shared" si="29"/>
        <v>0</v>
      </c>
      <c r="S89" s="44">
        <f t="shared" si="30"/>
        <v>0</v>
      </c>
      <c r="T89" s="44">
        <f t="shared" si="31"/>
        <v>0</v>
      </c>
      <c r="U89" s="43">
        <f t="shared" si="32"/>
        <v>0</v>
      </c>
      <c r="V89" s="43">
        <f t="shared" si="33"/>
        <v>0</v>
      </c>
      <c r="W89" s="44">
        <f t="shared" si="34"/>
        <v>0</v>
      </c>
      <c r="X89" s="45"/>
    </row>
    <row r="90" spans="1:24" x14ac:dyDescent="0.2">
      <c r="A90" s="315"/>
      <c r="B90" s="316"/>
      <c r="C90" s="316"/>
      <c r="D90" s="72" t="s">
        <v>62</v>
      </c>
      <c r="E90" s="72" t="s">
        <v>62</v>
      </c>
      <c r="F90" s="82">
        <f t="shared" si="27"/>
        <v>0</v>
      </c>
      <c r="G90" s="69"/>
      <c r="H90" s="69"/>
      <c r="I90" s="69"/>
      <c r="J90" s="70"/>
      <c r="K90" s="70"/>
      <c r="L90" s="41">
        <f t="shared" si="28"/>
        <v>0</v>
      </c>
      <c r="M90" s="70">
        <f>'Касс. план Обл. бюдж.'!G88</f>
        <v>0</v>
      </c>
      <c r="N90" s="70">
        <f>'Касс. план ХМАО'!G88</f>
        <v>0</v>
      </c>
      <c r="O90" s="70">
        <f>'Субсидия (50500)'!G88</f>
        <v>0</v>
      </c>
      <c r="P90" s="70">
        <f>'Касс.пл.Внеб.(50300)СВОД'!G88</f>
        <v>0</v>
      </c>
      <c r="Q90" s="70">
        <f>'Касс.пл.Мед.стр.(00000)'!G88</f>
        <v>0</v>
      </c>
      <c r="R90" s="43">
        <f t="shared" si="29"/>
        <v>0</v>
      </c>
      <c r="S90" s="44">
        <f t="shared" si="30"/>
        <v>0</v>
      </c>
      <c r="T90" s="44">
        <f t="shared" si="31"/>
        <v>0</v>
      </c>
      <c r="U90" s="43">
        <f t="shared" si="32"/>
        <v>0</v>
      </c>
      <c r="V90" s="43">
        <f t="shared" si="33"/>
        <v>0</v>
      </c>
      <c r="W90" s="44">
        <f t="shared" si="34"/>
        <v>0</v>
      </c>
      <c r="X90" s="45"/>
    </row>
    <row r="91" spans="1:24" x14ac:dyDescent="0.2">
      <c r="A91" s="315"/>
      <c r="B91" s="316"/>
      <c r="C91" s="316"/>
      <c r="D91" s="72" t="s">
        <v>63</v>
      </c>
      <c r="E91" s="72" t="s">
        <v>61</v>
      </c>
      <c r="F91" s="82">
        <f t="shared" si="27"/>
        <v>0</v>
      </c>
      <c r="G91" s="69"/>
      <c r="H91" s="69"/>
      <c r="I91" s="69"/>
      <c r="J91" s="70"/>
      <c r="K91" s="70"/>
      <c r="L91" s="41">
        <f t="shared" si="28"/>
        <v>0</v>
      </c>
      <c r="M91" s="70">
        <f>'Касс. план Обл. бюдж.'!G89</f>
        <v>0</v>
      </c>
      <c r="N91" s="70">
        <f>'Касс. план ХМАО'!G89</f>
        <v>0</v>
      </c>
      <c r="O91" s="70">
        <f>'Субсидия (50500)'!G89</f>
        <v>0</v>
      </c>
      <c r="P91" s="70">
        <f>'Касс.пл.Внеб.(50300)СВОД'!G89</f>
        <v>0</v>
      </c>
      <c r="Q91" s="70">
        <f>'Касс.пл.Мед.стр.(00000)'!G89</f>
        <v>0</v>
      </c>
      <c r="R91" s="43">
        <f t="shared" si="29"/>
        <v>0</v>
      </c>
      <c r="S91" s="44">
        <f t="shared" si="30"/>
        <v>0</v>
      </c>
      <c r="T91" s="44">
        <f t="shared" si="31"/>
        <v>0</v>
      </c>
      <c r="U91" s="43">
        <f t="shared" si="32"/>
        <v>0</v>
      </c>
      <c r="V91" s="43">
        <f t="shared" si="33"/>
        <v>0</v>
      </c>
      <c r="W91" s="44">
        <f t="shared" si="34"/>
        <v>0</v>
      </c>
      <c r="X91" s="45"/>
    </row>
    <row r="92" spans="1:24" x14ac:dyDescent="0.2">
      <c r="A92" s="315"/>
      <c r="B92" s="316"/>
      <c r="C92" s="316"/>
      <c r="D92" s="72" t="s">
        <v>64</v>
      </c>
      <c r="E92" s="72" t="s">
        <v>65</v>
      </c>
      <c r="F92" s="82">
        <f t="shared" si="27"/>
        <v>0</v>
      </c>
      <c r="G92" s="69"/>
      <c r="H92" s="69"/>
      <c r="I92" s="69"/>
      <c r="J92" s="70"/>
      <c r="K92" s="70"/>
      <c r="L92" s="41">
        <f t="shared" si="28"/>
        <v>0</v>
      </c>
      <c r="M92" s="70">
        <f>'Касс. план Обл. бюдж.'!G90</f>
        <v>0</v>
      </c>
      <c r="N92" s="70">
        <f>'Касс. план ХМАО'!G90</f>
        <v>0</v>
      </c>
      <c r="O92" s="70">
        <f>'Субсидия (50500)'!G90</f>
        <v>0</v>
      </c>
      <c r="P92" s="70">
        <f>'Касс.пл.Внеб.(50300)СВОД'!G90</f>
        <v>0</v>
      </c>
      <c r="Q92" s="70">
        <f>'Касс.пл.Мед.стр.(00000)'!G90</f>
        <v>0</v>
      </c>
      <c r="R92" s="43">
        <f t="shared" si="29"/>
        <v>0</v>
      </c>
      <c r="S92" s="44">
        <f t="shared" si="30"/>
        <v>0</v>
      </c>
      <c r="T92" s="44">
        <f t="shared" si="31"/>
        <v>0</v>
      </c>
      <c r="U92" s="43">
        <f t="shared" si="32"/>
        <v>0</v>
      </c>
      <c r="V92" s="43">
        <f t="shared" si="33"/>
        <v>0</v>
      </c>
      <c r="W92" s="44">
        <f t="shared" si="34"/>
        <v>0</v>
      </c>
      <c r="X92" s="45"/>
    </row>
    <row r="93" spans="1:24" x14ac:dyDescent="0.2">
      <c r="A93" s="315"/>
      <c r="B93" s="316"/>
      <c r="C93" s="316"/>
      <c r="D93" s="68" t="s">
        <v>64</v>
      </c>
      <c r="E93" s="68" t="s">
        <v>66</v>
      </c>
      <c r="F93" s="82">
        <f t="shared" si="27"/>
        <v>0</v>
      </c>
      <c r="G93" s="69"/>
      <c r="H93" s="69"/>
      <c r="I93" s="69"/>
      <c r="J93" s="70"/>
      <c r="K93" s="70"/>
      <c r="L93" s="41">
        <f t="shared" si="28"/>
        <v>0</v>
      </c>
      <c r="M93" s="70">
        <f>'Касс. план Обл. бюдж.'!G91</f>
        <v>0</v>
      </c>
      <c r="N93" s="70">
        <f>'Касс. план ХМАО'!G91</f>
        <v>0</v>
      </c>
      <c r="O93" s="70">
        <f>'Субсидия (50500)'!G91</f>
        <v>0</v>
      </c>
      <c r="P93" s="70">
        <f>'Касс.пл.Внеб.(50300)СВОД'!G91</f>
        <v>0</v>
      </c>
      <c r="Q93" s="70">
        <f>'Касс.пл.Мед.стр.(00000)'!G91</f>
        <v>0</v>
      </c>
      <c r="R93" s="43">
        <f t="shared" si="29"/>
        <v>0</v>
      </c>
      <c r="S93" s="44">
        <f t="shared" si="30"/>
        <v>0</v>
      </c>
      <c r="T93" s="44">
        <f t="shared" si="31"/>
        <v>0</v>
      </c>
      <c r="U93" s="43">
        <f t="shared" si="32"/>
        <v>0</v>
      </c>
      <c r="V93" s="43">
        <f t="shared" si="33"/>
        <v>0</v>
      </c>
      <c r="W93" s="44">
        <f t="shared" si="34"/>
        <v>0</v>
      </c>
      <c r="X93" s="45"/>
    </row>
    <row r="94" spans="1:24" x14ac:dyDescent="0.2">
      <c r="A94" s="315"/>
      <c r="B94" s="316"/>
      <c r="C94" s="316">
        <v>244</v>
      </c>
      <c r="D94" s="71" t="s">
        <v>58</v>
      </c>
      <c r="E94" s="71" t="s">
        <v>58</v>
      </c>
      <c r="F94" s="82">
        <f t="shared" si="27"/>
        <v>1164685</v>
      </c>
      <c r="G94" s="75">
        <f>G95+G96+G97+G98+G99</f>
        <v>1079685</v>
      </c>
      <c r="H94" s="75">
        <f>H95+H96+H97+H98+H99</f>
        <v>0</v>
      </c>
      <c r="I94" s="75">
        <f>I95+I96+I97+I98+I99</f>
        <v>0</v>
      </c>
      <c r="J94" s="66">
        <f>J95+J96+J97+J98+J99</f>
        <v>85000</v>
      </c>
      <c r="K94" s="66">
        <f>K95+K96+K97+K98+K99</f>
        <v>0</v>
      </c>
      <c r="L94" s="41">
        <f t="shared" si="28"/>
        <v>1164685</v>
      </c>
      <c r="M94" s="66">
        <f>M95+M96+M97+M98+M99</f>
        <v>1079685</v>
      </c>
      <c r="N94" s="66">
        <f>N95+N96+N97+N98+N99</f>
        <v>0</v>
      </c>
      <c r="O94" s="66">
        <f>O95+O96+O97+O98+O99</f>
        <v>0</v>
      </c>
      <c r="P94" s="66">
        <f>P95+P96+P97+P98+P99</f>
        <v>85000</v>
      </c>
      <c r="Q94" s="66">
        <f>Q95+Q96+Q97+Q98+Q99</f>
        <v>0</v>
      </c>
      <c r="R94" s="43">
        <f t="shared" si="29"/>
        <v>0</v>
      </c>
      <c r="S94" s="44">
        <f t="shared" si="30"/>
        <v>0</v>
      </c>
      <c r="T94" s="44">
        <f t="shared" si="31"/>
        <v>0</v>
      </c>
      <c r="U94" s="43">
        <f t="shared" si="32"/>
        <v>0</v>
      </c>
      <c r="V94" s="43">
        <f t="shared" si="33"/>
        <v>0</v>
      </c>
      <c r="W94" s="44">
        <f t="shared" si="34"/>
        <v>0</v>
      </c>
      <c r="X94" s="45"/>
    </row>
    <row r="95" spans="1:24" x14ac:dyDescent="0.2">
      <c r="A95" s="315"/>
      <c r="B95" s="316"/>
      <c r="C95" s="316"/>
      <c r="D95" s="72" t="s">
        <v>60</v>
      </c>
      <c r="E95" s="72" t="s">
        <v>61</v>
      </c>
      <c r="F95" s="82">
        <f t="shared" si="27"/>
        <v>0</v>
      </c>
      <c r="G95" s="69"/>
      <c r="H95" s="69"/>
      <c r="I95" s="69"/>
      <c r="J95" s="70"/>
      <c r="K95" s="70"/>
      <c r="L95" s="41">
        <f t="shared" si="28"/>
        <v>0</v>
      </c>
      <c r="M95" s="70">
        <f>'Касс. план Обл. бюдж.'!G93</f>
        <v>0</v>
      </c>
      <c r="N95" s="70">
        <f>'Касс. план ХМАО'!G93</f>
        <v>0</v>
      </c>
      <c r="O95" s="70">
        <f>'Субсидия (50500)'!G93</f>
        <v>0</v>
      </c>
      <c r="P95" s="70">
        <f>'Касс.пл.Внеб.(50300)СВОД'!G93</f>
        <v>0</v>
      </c>
      <c r="Q95" s="70">
        <f>'Касс.пл.Мед.стр.(00000)'!G93</f>
        <v>0</v>
      </c>
      <c r="R95" s="43">
        <f t="shared" si="29"/>
        <v>0</v>
      </c>
      <c r="S95" s="44">
        <f t="shared" si="30"/>
        <v>0</v>
      </c>
      <c r="T95" s="44">
        <f t="shared" si="31"/>
        <v>0</v>
      </c>
      <c r="U95" s="43">
        <f t="shared" si="32"/>
        <v>0</v>
      </c>
      <c r="V95" s="43">
        <f t="shared" si="33"/>
        <v>0</v>
      </c>
      <c r="W95" s="44">
        <f t="shared" si="34"/>
        <v>0</v>
      </c>
      <c r="X95" s="45"/>
    </row>
    <row r="96" spans="1:24" x14ac:dyDescent="0.2">
      <c r="A96" s="315"/>
      <c r="B96" s="316"/>
      <c r="C96" s="316"/>
      <c r="D96" s="72" t="s">
        <v>62</v>
      </c>
      <c r="E96" s="72" t="s">
        <v>62</v>
      </c>
      <c r="F96" s="82">
        <f t="shared" si="27"/>
        <v>0</v>
      </c>
      <c r="G96" s="69"/>
      <c r="H96" s="69"/>
      <c r="I96" s="69"/>
      <c r="J96" s="70"/>
      <c r="K96" s="70"/>
      <c r="L96" s="41">
        <f t="shared" si="28"/>
        <v>0</v>
      </c>
      <c r="M96" s="70">
        <f>'Касс. план Обл. бюдж.'!G94</f>
        <v>0</v>
      </c>
      <c r="N96" s="70">
        <f>'Касс. план ХМАО'!G94</f>
        <v>0</v>
      </c>
      <c r="O96" s="70">
        <f>'Субсидия (50500)'!G94</f>
        <v>0</v>
      </c>
      <c r="P96" s="70">
        <f>'Касс.пл.Внеб.(50300)СВОД'!G94</f>
        <v>0</v>
      </c>
      <c r="Q96" s="70">
        <f>'Касс.пл.Мед.стр.(00000)'!G94</f>
        <v>0</v>
      </c>
      <c r="R96" s="43">
        <f t="shared" si="29"/>
        <v>0</v>
      </c>
      <c r="S96" s="44">
        <f t="shared" si="30"/>
        <v>0</v>
      </c>
      <c r="T96" s="44">
        <f t="shared" si="31"/>
        <v>0</v>
      </c>
      <c r="U96" s="43">
        <f t="shared" si="32"/>
        <v>0</v>
      </c>
      <c r="V96" s="43">
        <f t="shared" si="33"/>
        <v>0</v>
      </c>
      <c r="W96" s="44">
        <f t="shared" si="34"/>
        <v>0</v>
      </c>
      <c r="X96" s="45"/>
    </row>
    <row r="97" spans="1:24" x14ac:dyDescent="0.2">
      <c r="A97" s="315"/>
      <c r="B97" s="316"/>
      <c r="C97" s="316"/>
      <c r="D97" s="72" t="s">
        <v>63</v>
      </c>
      <c r="E97" s="72" t="s">
        <v>61</v>
      </c>
      <c r="F97" s="82">
        <f t="shared" si="27"/>
        <v>0</v>
      </c>
      <c r="G97" s="69"/>
      <c r="H97" s="69"/>
      <c r="I97" s="69"/>
      <c r="J97" s="70"/>
      <c r="K97" s="70"/>
      <c r="L97" s="41">
        <f t="shared" si="28"/>
        <v>0</v>
      </c>
      <c r="M97" s="70">
        <f>'Касс. план Обл. бюдж.'!G95</f>
        <v>0</v>
      </c>
      <c r="N97" s="70">
        <f>'Касс. план ХМАО'!G95</f>
        <v>0</v>
      </c>
      <c r="O97" s="70">
        <f>'Субсидия (50500)'!G95</f>
        <v>0</v>
      </c>
      <c r="P97" s="70">
        <f>'Касс.пл.Внеб.(50300)СВОД'!G95</f>
        <v>0</v>
      </c>
      <c r="Q97" s="70">
        <f>'Касс.пл.Мед.стр.(00000)'!G95</f>
        <v>0</v>
      </c>
      <c r="R97" s="43">
        <f t="shared" si="29"/>
        <v>0</v>
      </c>
      <c r="S97" s="44">
        <f t="shared" si="30"/>
        <v>0</v>
      </c>
      <c r="T97" s="44">
        <f t="shared" si="31"/>
        <v>0</v>
      </c>
      <c r="U97" s="43">
        <f t="shared" si="32"/>
        <v>0</v>
      </c>
      <c r="V97" s="43">
        <f t="shared" si="33"/>
        <v>0</v>
      </c>
      <c r="W97" s="44">
        <f t="shared" si="34"/>
        <v>0</v>
      </c>
      <c r="X97" s="45"/>
    </row>
    <row r="98" spans="1:24" x14ac:dyDescent="0.2">
      <c r="A98" s="315"/>
      <c r="B98" s="316"/>
      <c r="C98" s="316"/>
      <c r="D98" s="72" t="s">
        <v>64</v>
      </c>
      <c r="E98" s="72" t="s">
        <v>65</v>
      </c>
      <c r="F98" s="82">
        <f t="shared" si="27"/>
        <v>1164685</v>
      </c>
      <c r="G98" s="69">
        <v>1079685</v>
      </c>
      <c r="H98" s="69"/>
      <c r="I98" s="69"/>
      <c r="J98" s="70">
        <v>85000</v>
      </c>
      <c r="K98" s="70"/>
      <c r="L98" s="41">
        <f t="shared" si="28"/>
        <v>1164685</v>
      </c>
      <c r="M98" s="70">
        <f>'Касс. план Обл. бюдж.'!G96</f>
        <v>1079685</v>
      </c>
      <c r="N98" s="70">
        <f>'Касс. план ХМАО'!G96</f>
        <v>0</v>
      </c>
      <c r="O98" s="70">
        <f>'Субсидия (50500)'!G96</f>
        <v>0</v>
      </c>
      <c r="P98" s="70">
        <f>'Касс.пл.Внеб.(50300)СВОД'!G96</f>
        <v>85000</v>
      </c>
      <c r="Q98" s="70">
        <f>'Касс.пл.Мед.стр.(00000)'!G96</f>
        <v>0</v>
      </c>
      <c r="R98" s="43">
        <f t="shared" si="29"/>
        <v>0</v>
      </c>
      <c r="S98" s="44">
        <f t="shared" si="30"/>
        <v>0</v>
      </c>
      <c r="T98" s="44">
        <f t="shared" si="31"/>
        <v>0</v>
      </c>
      <c r="U98" s="43">
        <f t="shared" si="32"/>
        <v>0</v>
      </c>
      <c r="V98" s="43">
        <f t="shared" si="33"/>
        <v>0</v>
      </c>
      <c r="W98" s="44">
        <f t="shared" si="34"/>
        <v>0</v>
      </c>
      <c r="X98" s="45"/>
    </row>
    <row r="99" spans="1:24" ht="12.75" customHeight="1" x14ac:dyDescent="0.2">
      <c r="A99" s="315"/>
      <c r="B99" s="316"/>
      <c r="C99" s="316"/>
      <c r="D99" s="68" t="s">
        <v>64</v>
      </c>
      <c r="E99" s="68" t="s">
        <v>66</v>
      </c>
      <c r="F99" s="82">
        <f t="shared" si="27"/>
        <v>0</v>
      </c>
      <c r="G99" s="69"/>
      <c r="H99" s="69"/>
      <c r="I99" s="69"/>
      <c r="J99" s="70"/>
      <c r="K99" s="70"/>
      <c r="L99" s="41">
        <f t="shared" si="28"/>
        <v>0</v>
      </c>
      <c r="M99" s="70">
        <f>'Касс. план Обл. бюдж.'!G97</f>
        <v>0</v>
      </c>
      <c r="N99" s="70">
        <f>'Касс. план ХМАО'!G97</f>
        <v>0</v>
      </c>
      <c r="O99" s="70">
        <f>'Субсидия (50500)'!G97</f>
        <v>0</v>
      </c>
      <c r="P99" s="70">
        <f>'Касс.пл.Внеб.(50300)СВОД'!G97</f>
        <v>0</v>
      </c>
      <c r="Q99" s="70">
        <f>'Касс.пл.Мед.стр.(00000)'!G97</f>
        <v>0</v>
      </c>
      <c r="R99" s="43">
        <f t="shared" si="29"/>
        <v>0</v>
      </c>
      <c r="S99" s="44">
        <f t="shared" si="30"/>
        <v>0</v>
      </c>
      <c r="T99" s="44">
        <f t="shared" si="31"/>
        <v>0</v>
      </c>
      <c r="U99" s="43">
        <f t="shared" si="32"/>
        <v>0</v>
      </c>
      <c r="V99" s="43">
        <f t="shared" si="33"/>
        <v>0</v>
      </c>
      <c r="W99" s="44">
        <f t="shared" si="34"/>
        <v>0</v>
      </c>
      <c r="X99" s="45"/>
    </row>
    <row r="100" spans="1:24" x14ac:dyDescent="0.2">
      <c r="A100" s="87" t="s">
        <v>74</v>
      </c>
      <c r="B100" s="74"/>
      <c r="C100" s="74"/>
      <c r="D100" s="74"/>
      <c r="E100" s="74"/>
      <c r="F100" s="84"/>
      <c r="G100" s="85"/>
      <c r="H100" s="85"/>
      <c r="I100" s="85"/>
      <c r="J100" s="53"/>
      <c r="K100" s="53"/>
      <c r="L100" s="52"/>
      <c r="M100" s="53"/>
      <c r="N100" s="53"/>
      <c r="O100" s="53"/>
      <c r="P100" s="53"/>
      <c r="Q100" s="53"/>
      <c r="R100" s="54"/>
      <c r="S100" s="55"/>
      <c r="T100" s="55"/>
      <c r="U100" s="55"/>
      <c r="V100" s="55"/>
      <c r="W100" s="55"/>
      <c r="X100" s="45"/>
    </row>
    <row r="101" spans="1:24" x14ac:dyDescent="0.2">
      <c r="A101" s="88" t="s">
        <v>81</v>
      </c>
      <c r="B101" s="74"/>
      <c r="C101" s="74"/>
      <c r="D101" s="74"/>
      <c r="E101" s="74"/>
      <c r="F101" s="82">
        <f>G101+H101+I101+J101+K101</f>
        <v>73000</v>
      </c>
      <c r="G101" s="69">
        <v>73000</v>
      </c>
      <c r="H101" s="69"/>
      <c r="I101" s="69"/>
      <c r="J101" s="70"/>
      <c r="K101" s="70"/>
      <c r="L101" s="41">
        <f>M101+N101+O101+P101+Q101</f>
        <v>73000</v>
      </c>
      <c r="M101" s="70">
        <f>'Касс. план Обл. бюдж.'!G99</f>
        <v>73000</v>
      </c>
      <c r="N101" s="70">
        <f>'Касс. план ХМАО'!G99</f>
        <v>0</v>
      </c>
      <c r="O101" s="70">
        <f>'Субсидия (50500)'!G99</f>
        <v>0</v>
      </c>
      <c r="P101" s="70">
        <f>'Касс.пл.Внеб.(50300)СВОД'!G99</f>
        <v>0</v>
      </c>
      <c r="Q101" s="70">
        <f>'Касс.пл.Мед.стр.(00000)'!G99</f>
        <v>0</v>
      </c>
      <c r="R101" s="43">
        <f>S101+T101+U101+W101+V101</f>
        <v>0</v>
      </c>
      <c r="S101" s="44">
        <f t="shared" ref="S101:W102" si="35">M101-G101</f>
        <v>0</v>
      </c>
      <c r="T101" s="44">
        <f t="shared" si="35"/>
        <v>0</v>
      </c>
      <c r="U101" s="43">
        <f t="shared" si="35"/>
        <v>0</v>
      </c>
      <c r="V101" s="43">
        <f t="shared" si="35"/>
        <v>0</v>
      </c>
      <c r="W101" s="44">
        <f t="shared" si="35"/>
        <v>0</v>
      </c>
      <c r="X101" s="45"/>
    </row>
    <row r="102" spans="1:24" ht="18.75" customHeight="1" x14ac:dyDescent="0.2">
      <c r="A102" s="89" t="s">
        <v>82</v>
      </c>
      <c r="B102" s="74">
        <v>226</v>
      </c>
      <c r="C102" s="60" t="s">
        <v>58</v>
      </c>
      <c r="D102" s="60" t="s">
        <v>58</v>
      </c>
      <c r="E102" s="60" t="s">
        <v>58</v>
      </c>
      <c r="F102" s="82">
        <f>G102+H102+I102+J102+K102</f>
        <v>1415100</v>
      </c>
      <c r="G102" s="86">
        <f>G104+G112</f>
        <v>1300000</v>
      </c>
      <c r="H102" s="86">
        <f>H104+H112</f>
        <v>0</v>
      </c>
      <c r="I102" s="86">
        <f>I104+I112</f>
        <v>0</v>
      </c>
      <c r="J102" s="58">
        <f>J104+J112</f>
        <v>115100</v>
      </c>
      <c r="K102" s="58">
        <f>K104+K112</f>
        <v>0</v>
      </c>
      <c r="L102" s="41">
        <f>M102+N102+O102+P102+Q102</f>
        <v>1415100</v>
      </c>
      <c r="M102" s="58">
        <f>M104+M112</f>
        <v>1300000</v>
      </c>
      <c r="N102" s="58">
        <f>N104+N112</f>
        <v>0</v>
      </c>
      <c r="O102" s="58">
        <f>O104+O112</f>
        <v>0</v>
      </c>
      <c r="P102" s="58">
        <f>P104+P112</f>
        <v>115100</v>
      </c>
      <c r="Q102" s="58">
        <f>Q104+Q112</f>
        <v>0</v>
      </c>
      <c r="R102" s="43">
        <f>S102+T102+U102+W102+V102</f>
        <v>0</v>
      </c>
      <c r="S102" s="44">
        <f t="shared" si="35"/>
        <v>0</v>
      </c>
      <c r="T102" s="44">
        <f t="shared" si="35"/>
        <v>0</v>
      </c>
      <c r="U102" s="43">
        <f t="shared" si="35"/>
        <v>0</v>
      </c>
      <c r="V102" s="43">
        <f t="shared" si="35"/>
        <v>0</v>
      </c>
      <c r="W102" s="44">
        <f t="shared" si="35"/>
        <v>0</v>
      </c>
      <c r="X102" s="45"/>
    </row>
    <row r="103" spans="1:24" x14ac:dyDescent="0.2">
      <c r="A103" s="73" t="s">
        <v>19</v>
      </c>
      <c r="B103" s="74"/>
      <c r="C103" s="74"/>
      <c r="D103" s="74"/>
      <c r="E103" s="74"/>
      <c r="F103" s="84"/>
      <c r="G103" s="85"/>
      <c r="H103" s="85"/>
      <c r="I103" s="85"/>
      <c r="J103" s="53"/>
      <c r="K103" s="53"/>
      <c r="L103" s="52"/>
      <c r="M103" s="53"/>
      <c r="N103" s="53"/>
      <c r="O103" s="53"/>
      <c r="P103" s="53"/>
      <c r="Q103" s="53"/>
      <c r="R103" s="54"/>
      <c r="S103" s="55"/>
      <c r="T103" s="55"/>
      <c r="U103" s="55"/>
      <c r="V103" s="55"/>
      <c r="W103" s="55"/>
      <c r="X103" s="45"/>
    </row>
    <row r="104" spans="1:24" ht="15" customHeight="1" x14ac:dyDescent="0.2">
      <c r="A104" s="315" t="s">
        <v>82</v>
      </c>
      <c r="B104" s="316">
        <v>226</v>
      </c>
      <c r="C104" s="316">
        <v>243</v>
      </c>
      <c r="D104" s="71" t="s">
        <v>58</v>
      </c>
      <c r="E104" s="71" t="s">
        <v>58</v>
      </c>
      <c r="F104" s="82">
        <f t="shared" ref="F104:F109" si="36">G104+H104+I104+J104+K104</f>
        <v>0</v>
      </c>
      <c r="G104" s="75">
        <f>G105+G106+G107+G108+G109</f>
        <v>0</v>
      </c>
      <c r="H104" s="75">
        <f>H105+H106+H107+H108+H109</f>
        <v>0</v>
      </c>
      <c r="I104" s="75">
        <f>I105+I106+I107+I108+I109</f>
        <v>0</v>
      </c>
      <c r="J104" s="66">
        <f>J105+J106+J107+J108+J109</f>
        <v>0</v>
      </c>
      <c r="K104" s="66">
        <f>K105+K106+K107+K108+K109</f>
        <v>0</v>
      </c>
      <c r="L104" s="41">
        <f t="shared" ref="L104:L109" si="37">M104+N104+O104+P104+Q104</f>
        <v>0</v>
      </c>
      <c r="M104" s="66">
        <f>M105+M106+M107+M108+M109</f>
        <v>0</v>
      </c>
      <c r="N104" s="66">
        <f>N105+N106+N107+N108+N109</f>
        <v>0</v>
      </c>
      <c r="O104" s="66">
        <f>O105+O106+O107+O108+O109</f>
        <v>0</v>
      </c>
      <c r="P104" s="66">
        <f>P105+P106+P107+P108+P109</f>
        <v>0</v>
      </c>
      <c r="Q104" s="66">
        <f>Q105+Q106+Q107+Q108+Q109</f>
        <v>0</v>
      </c>
      <c r="R104" s="43">
        <f t="shared" ref="R104:R109" si="38">S104+T104+U104+W104+V104</f>
        <v>0</v>
      </c>
      <c r="S104" s="44">
        <f t="shared" ref="S104:W109" si="39">M104-G104</f>
        <v>0</v>
      </c>
      <c r="T104" s="44">
        <f t="shared" si="39"/>
        <v>0</v>
      </c>
      <c r="U104" s="43">
        <f t="shared" si="39"/>
        <v>0</v>
      </c>
      <c r="V104" s="43">
        <f t="shared" si="39"/>
        <v>0</v>
      </c>
      <c r="W104" s="44">
        <f t="shared" si="39"/>
        <v>0</v>
      </c>
      <c r="X104" s="45"/>
    </row>
    <row r="105" spans="1:24" x14ac:dyDescent="0.2">
      <c r="A105" s="315"/>
      <c r="B105" s="316"/>
      <c r="C105" s="316"/>
      <c r="D105" s="72" t="s">
        <v>60</v>
      </c>
      <c r="E105" s="72" t="s">
        <v>61</v>
      </c>
      <c r="F105" s="82">
        <f t="shared" si="36"/>
        <v>0</v>
      </c>
      <c r="G105" s="69"/>
      <c r="H105" s="69"/>
      <c r="I105" s="69"/>
      <c r="J105" s="70"/>
      <c r="K105" s="70"/>
      <c r="L105" s="41">
        <f t="shared" si="37"/>
        <v>0</v>
      </c>
      <c r="M105" s="70">
        <f>'Касс. план Обл. бюдж.'!G105</f>
        <v>0</v>
      </c>
      <c r="N105" s="70">
        <f>'Касс. план ХМАО'!G105</f>
        <v>0</v>
      </c>
      <c r="O105" s="70">
        <f>'Субсидия (50500)'!G105</f>
        <v>0</v>
      </c>
      <c r="P105" s="70">
        <f>'Касс.пл.Внеб.(50300)СВОД'!G105</f>
        <v>0</v>
      </c>
      <c r="Q105" s="70">
        <f>'Касс.пл.Мед.стр.(00000)'!G105</f>
        <v>0</v>
      </c>
      <c r="R105" s="43">
        <f t="shared" si="38"/>
        <v>0</v>
      </c>
      <c r="S105" s="44">
        <f t="shared" si="39"/>
        <v>0</v>
      </c>
      <c r="T105" s="44">
        <f t="shared" si="39"/>
        <v>0</v>
      </c>
      <c r="U105" s="43">
        <f t="shared" si="39"/>
        <v>0</v>
      </c>
      <c r="V105" s="43">
        <f t="shared" si="39"/>
        <v>0</v>
      </c>
      <c r="W105" s="44">
        <f t="shared" si="39"/>
        <v>0</v>
      </c>
      <c r="X105" s="45"/>
    </row>
    <row r="106" spans="1:24" x14ac:dyDescent="0.2">
      <c r="A106" s="315"/>
      <c r="B106" s="316"/>
      <c r="C106" s="316"/>
      <c r="D106" s="72" t="s">
        <v>62</v>
      </c>
      <c r="E106" s="72" t="s">
        <v>62</v>
      </c>
      <c r="F106" s="82">
        <f t="shared" si="36"/>
        <v>0</v>
      </c>
      <c r="G106" s="69"/>
      <c r="H106" s="69"/>
      <c r="I106" s="69"/>
      <c r="J106" s="70"/>
      <c r="K106" s="70"/>
      <c r="L106" s="41">
        <f t="shared" si="37"/>
        <v>0</v>
      </c>
      <c r="M106" s="70">
        <f>'Касс. план Обл. бюдж.'!G106</f>
        <v>0</v>
      </c>
      <c r="N106" s="70">
        <f>'Касс. план ХМАО'!G106</f>
        <v>0</v>
      </c>
      <c r="O106" s="70">
        <f>'Субсидия (50500)'!G106</f>
        <v>0</v>
      </c>
      <c r="P106" s="70">
        <f>'Касс.пл.Внеб.(50300)СВОД'!G106</f>
        <v>0</v>
      </c>
      <c r="Q106" s="70">
        <f>'Касс.пл.Мед.стр.(00000)'!G106</f>
        <v>0</v>
      </c>
      <c r="R106" s="43">
        <f t="shared" si="38"/>
        <v>0</v>
      </c>
      <c r="S106" s="44">
        <f t="shared" si="39"/>
        <v>0</v>
      </c>
      <c r="T106" s="44">
        <f t="shared" si="39"/>
        <v>0</v>
      </c>
      <c r="U106" s="43">
        <f t="shared" si="39"/>
        <v>0</v>
      </c>
      <c r="V106" s="43">
        <f t="shared" si="39"/>
        <v>0</v>
      </c>
      <c r="W106" s="44">
        <f t="shared" si="39"/>
        <v>0</v>
      </c>
      <c r="X106" s="45"/>
    </row>
    <row r="107" spans="1:24" x14ac:dyDescent="0.2">
      <c r="A107" s="315"/>
      <c r="B107" s="316"/>
      <c r="C107" s="316"/>
      <c r="D107" s="72" t="s">
        <v>63</v>
      </c>
      <c r="E107" s="72" t="s">
        <v>61</v>
      </c>
      <c r="F107" s="82">
        <f t="shared" si="36"/>
        <v>0</v>
      </c>
      <c r="G107" s="69"/>
      <c r="H107" s="69"/>
      <c r="I107" s="69"/>
      <c r="J107" s="70"/>
      <c r="K107" s="70"/>
      <c r="L107" s="41">
        <f t="shared" si="37"/>
        <v>0</v>
      </c>
      <c r="M107" s="70">
        <f>'Касс. план Обл. бюдж.'!G107</f>
        <v>0</v>
      </c>
      <c r="N107" s="70">
        <f>'Касс. план ХМАО'!G107</f>
        <v>0</v>
      </c>
      <c r="O107" s="70">
        <f>'Субсидия (50500)'!G107</f>
        <v>0</v>
      </c>
      <c r="P107" s="70">
        <f>'Касс.пл.Внеб.(50300)СВОД'!G107</f>
        <v>0</v>
      </c>
      <c r="Q107" s="70">
        <f>'Касс.пл.Мед.стр.(00000)'!G107</f>
        <v>0</v>
      </c>
      <c r="R107" s="43">
        <f t="shared" si="38"/>
        <v>0</v>
      </c>
      <c r="S107" s="44">
        <f t="shared" si="39"/>
        <v>0</v>
      </c>
      <c r="T107" s="44">
        <f t="shared" si="39"/>
        <v>0</v>
      </c>
      <c r="U107" s="43">
        <f t="shared" si="39"/>
        <v>0</v>
      </c>
      <c r="V107" s="43">
        <f t="shared" si="39"/>
        <v>0</v>
      </c>
      <c r="W107" s="44">
        <f t="shared" si="39"/>
        <v>0</v>
      </c>
      <c r="X107" s="45"/>
    </row>
    <row r="108" spans="1:24" x14ac:dyDescent="0.2">
      <c r="A108" s="315"/>
      <c r="B108" s="316"/>
      <c r="C108" s="316"/>
      <c r="D108" s="72" t="s">
        <v>64</v>
      </c>
      <c r="E108" s="72" t="s">
        <v>65</v>
      </c>
      <c r="F108" s="82">
        <f t="shared" si="36"/>
        <v>0</v>
      </c>
      <c r="G108" s="69"/>
      <c r="H108" s="69"/>
      <c r="I108" s="69"/>
      <c r="J108" s="70"/>
      <c r="K108" s="70"/>
      <c r="L108" s="41">
        <f t="shared" si="37"/>
        <v>0</v>
      </c>
      <c r="M108" s="70">
        <f>'Касс. план Обл. бюдж.'!G108</f>
        <v>0</v>
      </c>
      <c r="N108" s="70">
        <f>'Касс. план ХМАО'!G108</f>
        <v>0</v>
      </c>
      <c r="O108" s="70">
        <f>'Субсидия (50500)'!G108</f>
        <v>0</v>
      </c>
      <c r="P108" s="70">
        <f>'Касс.пл.Внеб.(50300)СВОД'!G108</f>
        <v>0</v>
      </c>
      <c r="Q108" s="70">
        <f>'Касс.пл.Мед.стр.(00000)'!G108</f>
        <v>0</v>
      </c>
      <c r="R108" s="43">
        <f t="shared" si="38"/>
        <v>0</v>
      </c>
      <c r="S108" s="44">
        <f t="shared" si="39"/>
        <v>0</v>
      </c>
      <c r="T108" s="44">
        <f t="shared" si="39"/>
        <v>0</v>
      </c>
      <c r="U108" s="43">
        <f t="shared" si="39"/>
        <v>0</v>
      </c>
      <c r="V108" s="43">
        <f t="shared" si="39"/>
        <v>0</v>
      </c>
      <c r="W108" s="44">
        <f t="shared" si="39"/>
        <v>0</v>
      </c>
      <c r="X108" s="45"/>
    </row>
    <row r="109" spans="1:24" x14ac:dyDescent="0.2">
      <c r="A109" s="315"/>
      <c r="B109" s="316"/>
      <c r="C109" s="316"/>
      <c r="D109" s="68" t="s">
        <v>64</v>
      </c>
      <c r="E109" s="68" t="s">
        <v>66</v>
      </c>
      <c r="F109" s="82">
        <f t="shared" si="36"/>
        <v>0</v>
      </c>
      <c r="G109" s="69"/>
      <c r="H109" s="69"/>
      <c r="I109" s="69"/>
      <c r="J109" s="70"/>
      <c r="K109" s="70"/>
      <c r="L109" s="41">
        <f t="shared" si="37"/>
        <v>0</v>
      </c>
      <c r="M109" s="70">
        <f>'Касс. план Обл. бюдж.'!G109</f>
        <v>0</v>
      </c>
      <c r="N109" s="70">
        <f>'Касс. план ХМАО'!G109</f>
        <v>0</v>
      </c>
      <c r="O109" s="70">
        <f>'Субсидия (50500)'!G109</f>
        <v>0</v>
      </c>
      <c r="P109" s="70">
        <f>'Касс.пл.Внеб.(50300)СВОД'!G109</f>
        <v>0</v>
      </c>
      <c r="Q109" s="70">
        <f>'Касс.пл.Мед.стр.(00000)'!G109</f>
        <v>0</v>
      </c>
      <c r="R109" s="43">
        <f t="shared" si="38"/>
        <v>0</v>
      </c>
      <c r="S109" s="44">
        <f t="shared" si="39"/>
        <v>0</v>
      </c>
      <c r="T109" s="44">
        <f t="shared" si="39"/>
        <v>0</v>
      </c>
      <c r="U109" s="43">
        <f t="shared" si="39"/>
        <v>0</v>
      </c>
      <c r="V109" s="43">
        <f t="shared" si="39"/>
        <v>0</v>
      </c>
      <c r="W109" s="44">
        <f t="shared" si="39"/>
        <v>0</v>
      </c>
      <c r="X109" s="45"/>
    </row>
    <row r="110" spans="1:24" x14ac:dyDescent="0.2">
      <c r="A110" s="87" t="s">
        <v>74</v>
      </c>
      <c r="B110" s="74"/>
      <c r="C110" s="74"/>
      <c r="D110" s="74"/>
      <c r="E110" s="74"/>
      <c r="F110" s="84"/>
      <c r="G110" s="85"/>
      <c r="H110" s="85"/>
      <c r="I110" s="85"/>
      <c r="J110" s="53"/>
      <c r="K110" s="53"/>
      <c r="L110" s="52"/>
      <c r="M110" s="53"/>
      <c r="N110" s="53"/>
      <c r="O110" s="53"/>
      <c r="P110" s="53"/>
      <c r="Q110" s="53"/>
      <c r="R110" s="54"/>
      <c r="S110" s="55"/>
      <c r="T110" s="55"/>
      <c r="U110" s="55"/>
      <c r="V110" s="55"/>
      <c r="W110" s="55"/>
      <c r="X110" s="45"/>
    </row>
    <row r="111" spans="1:24" x14ac:dyDescent="0.2">
      <c r="A111" s="88" t="s">
        <v>83</v>
      </c>
      <c r="B111" s="74"/>
      <c r="C111" s="74"/>
      <c r="D111" s="74"/>
      <c r="E111" s="74"/>
      <c r="F111" s="82">
        <f t="shared" ref="F111:F118" si="40">G111+H111+I111+J111+K111</f>
        <v>0</v>
      </c>
      <c r="G111" s="69"/>
      <c r="H111" s="69"/>
      <c r="I111" s="69"/>
      <c r="J111" s="70"/>
      <c r="K111" s="70"/>
      <c r="L111" s="41">
        <f t="shared" ref="L111:L118" si="41">M111+N111+O111+P111+Q111</f>
        <v>0</v>
      </c>
      <c r="M111" s="70">
        <f>'Касс. план Обл. бюдж.'!G111</f>
        <v>0</v>
      </c>
      <c r="N111" s="70">
        <f>'Касс. план Обл. бюдж.'!H111</f>
        <v>0</v>
      </c>
      <c r="O111" s="70">
        <f>'Касс. план Обл. бюдж.'!I111</f>
        <v>0</v>
      </c>
      <c r="P111" s="70">
        <f>'Касс. план Обл. бюдж.'!J111</f>
        <v>0</v>
      </c>
      <c r="Q111" s="70">
        <f>'Касс. план Обл. бюдж.'!K111</f>
        <v>0</v>
      </c>
      <c r="R111" s="43">
        <f t="shared" ref="R111:R118" si="42">S111+T111+U111+W111+V111</f>
        <v>0</v>
      </c>
      <c r="S111" s="44">
        <f t="shared" ref="S111:W118" si="43">M111-G111</f>
        <v>0</v>
      </c>
      <c r="T111" s="44">
        <f t="shared" si="43"/>
        <v>0</v>
      </c>
      <c r="U111" s="43">
        <f t="shared" si="43"/>
        <v>0</v>
      </c>
      <c r="V111" s="43">
        <f t="shared" si="43"/>
        <v>0</v>
      </c>
      <c r="W111" s="44">
        <f t="shared" si="43"/>
        <v>0</v>
      </c>
      <c r="X111" s="45"/>
    </row>
    <row r="112" spans="1:24" ht="15" customHeight="1" x14ac:dyDescent="0.2">
      <c r="A112" s="318" t="s">
        <v>82</v>
      </c>
      <c r="B112" s="316">
        <v>226</v>
      </c>
      <c r="C112" s="316">
        <v>244</v>
      </c>
      <c r="D112" s="71" t="s">
        <v>58</v>
      </c>
      <c r="E112" s="71" t="s">
        <v>58</v>
      </c>
      <c r="F112" s="82">
        <f t="shared" si="40"/>
        <v>1415100</v>
      </c>
      <c r="G112" s="75">
        <f>G113+G114+G115+G116+G117</f>
        <v>1300000</v>
      </c>
      <c r="H112" s="75">
        <f>H113+H114+H115+H116+H117</f>
        <v>0</v>
      </c>
      <c r="I112" s="75">
        <f>I113+I114+I115+I116+I117</f>
        <v>0</v>
      </c>
      <c r="J112" s="66">
        <f>J113+J114+J115+J116+J117</f>
        <v>115100</v>
      </c>
      <c r="K112" s="66">
        <f>K113+K114+K115+K116+K117</f>
        <v>0</v>
      </c>
      <c r="L112" s="41">
        <f t="shared" si="41"/>
        <v>1415100</v>
      </c>
      <c r="M112" s="66">
        <f>M113+M114+M115+M116+M117</f>
        <v>1300000</v>
      </c>
      <c r="N112" s="66">
        <f>N113+N114+N115+N116+N117</f>
        <v>0</v>
      </c>
      <c r="O112" s="66">
        <f>O113+O114+O115+O116+O117</f>
        <v>0</v>
      </c>
      <c r="P112" s="66">
        <f>P113+P114+P115+P116+P117</f>
        <v>115100</v>
      </c>
      <c r="Q112" s="66">
        <f>Q113+Q114+Q115+Q116+Q117</f>
        <v>0</v>
      </c>
      <c r="R112" s="43">
        <f t="shared" si="42"/>
        <v>0</v>
      </c>
      <c r="S112" s="44">
        <f t="shared" si="43"/>
        <v>0</v>
      </c>
      <c r="T112" s="44">
        <f t="shared" si="43"/>
        <v>0</v>
      </c>
      <c r="U112" s="43">
        <f t="shared" si="43"/>
        <v>0</v>
      </c>
      <c r="V112" s="43">
        <f t="shared" si="43"/>
        <v>0</v>
      </c>
      <c r="W112" s="44">
        <f t="shared" si="43"/>
        <v>0</v>
      </c>
      <c r="X112" s="45"/>
    </row>
    <row r="113" spans="1:24" x14ac:dyDescent="0.2">
      <c r="A113" s="318"/>
      <c r="B113" s="316"/>
      <c r="C113" s="316"/>
      <c r="D113" s="72" t="s">
        <v>60</v>
      </c>
      <c r="E113" s="72" t="s">
        <v>61</v>
      </c>
      <c r="F113" s="82">
        <f t="shared" si="40"/>
        <v>0</v>
      </c>
      <c r="G113" s="69"/>
      <c r="H113" s="69"/>
      <c r="I113" s="69"/>
      <c r="J113" s="70"/>
      <c r="K113" s="70"/>
      <c r="L113" s="41">
        <f t="shared" si="41"/>
        <v>0</v>
      </c>
      <c r="M113" s="70">
        <f>'Касс. план Обл. бюдж.'!G113</f>
        <v>0</v>
      </c>
      <c r="N113" s="70">
        <f>'Касс. план ХМАО'!G113</f>
        <v>0</v>
      </c>
      <c r="O113" s="70">
        <f>'Субсидия (50500)'!G113</f>
        <v>0</v>
      </c>
      <c r="P113" s="70">
        <f>'Касс.пл.Внеб.(50300)СВОД'!G113</f>
        <v>0</v>
      </c>
      <c r="Q113" s="70">
        <f>'Касс.пл.Мед.стр.(00000)'!G113</f>
        <v>0</v>
      </c>
      <c r="R113" s="43">
        <f t="shared" si="42"/>
        <v>0</v>
      </c>
      <c r="S113" s="44">
        <f t="shared" si="43"/>
        <v>0</v>
      </c>
      <c r="T113" s="44">
        <f t="shared" si="43"/>
        <v>0</v>
      </c>
      <c r="U113" s="43">
        <f t="shared" si="43"/>
        <v>0</v>
      </c>
      <c r="V113" s="43">
        <f t="shared" si="43"/>
        <v>0</v>
      </c>
      <c r="W113" s="44">
        <f t="shared" si="43"/>
        <v>0</v>
      </c>
      <c r="X113" s="45"/>
    </row>
    <row r="114" spans="1:24" x14ac:dyDescent="0.2">
      <c r="A114" s="318"/>
      <c r="B114" s="316"/>
      <c r="C114" s="316"/>
      <c r="D114" s="72" t="s">
        <v>62</v>
      </c>
      <c r="E114" s="72" t="s">
        <v>62</v>
      </c>
      <c r="F114" s="82">
        <f t="shared" si="40"/>
        <v>0</v>
      </c>
      <c r="G114" s="69"/>
      <c r="H114" s="69"/>
      <c r="I114" s="69"/>
      <c r="J114" s="70"/>
      <c r="K114" s="70"/>
      <c r="L114" s="41">
        <f t="shared" si="41"/>
        <v>0</v>
      </c>
      <c r="M114" s="70">
        <f>'Касс. план Обл. бюдж.'!G114</f>
        <v>0</v>
      </c>
      <c r="N114" s="70">
        <f>'Касс. план ХМАО'!G114</f>
        <v>0</v>
      </c>
      <c r="O114" s="70">
        <f>'Субсидия (50500)'!G114</f>
        <v>0</v>
      </c>
      <c r="P114" s="70">
        <f>'Касс.пл.Внеб.(50300)СВОД'!G114</f>
        <v>0</v>
      </c>
      <c r="Q114" s="70">
        <f>'Касс.пл.Мед.стр.(00000)'!G114</f>
        <v>0</v>
      </c>
      <c r="R114" s="43">
        <f t="shared" si="42"/>
        <v>0</v>
      </c>
      <c r="S114" s="44">
        <f t="shared" si="43"/>
        <v>0</v>
      </c>
      <c r="T114" s="44">
        <f t="shared" si="43"/>
        <v>0</v>
      </c>
      <c r="U114" s="43">
        <f t="shared" si="43"/>
        <v>0</v>
      </c>
      <c r="V114" s="43">
        <f t="shared" si="43"/>
        <v>0</v>
      </c>
      <c r="W114" s="44">
        <f t="shared" si="43"/>
        <v>0</v>
      </c>
      <c r="X114" s="45"/>
    </row>
    <row r="115" spans="1:24" x14ac:dyDescent="0.2">
      <c r="A115" s="318"/>
      <c r="B115" s="316"/>
      <c r="C115" s="316"/>
      <c r="D115" s="72" t="s">
        <v>63</v>
      </c>
      <c r="E115" s="72" t="s">
        <v>61</v>
      </c>
      <c r="F115" s="82">
        <f t="shared" si="40"/>
        <v>0</v>
      </c>
      <c r="G115" s="69"/>
      <c r="H115" s="69"/>
      <c r="I115" s="69"/>
      <c r="J115" s="70"/>
      <c r="K115" s="70"/>
      <c r="L115" s="41">
        <f t="shared" si="41"/>
        <v>0</v>
      </c>
      <c r="M115" s="70">
        <f>'Касс. план Обл. бюдж.'!G115</f>
        <v>0</v>
      </c>
      <c r="N115" s="70">
        <f>'Касс. план ХМАО'!G115</f>
        <v>0</v>
      </c>
      <c r="O115" s="70">
        <f>'Субсидия (50500)'!G115</f>
        <v>0</v>
      </c>
      <c r="P115" s="70">
        <f>'Касс.пл.Внеб.(50300)СВОД'!G115</f>
        <v>0</v>
      </c>
      <c r="Q115" s="70">
        <f>'Касс.пл.Мед.стр.(00000)'!G115</f>
        <v>0</v>
      </c>
      <c r="R115" s="43">
        <f t="shared" si="42"/>
        <v>0</v>
      </c>
      <c r="S115" s="44">
        <f t="shared" si="43"/>
        <v>0</v>
      </c>
      <c r="T115" s="44">
        <f t="shared" si="43"/>
        <v>0</v>
      </c>
      <c r="U115" s="43">
        <f t="shared" si="43"/>
        <v>0</v>
      </c>
      <c r="V115" s="43">
        <f t="shared" si="43"/>
        <v>0</v>
      </c>
      <c r="W115" s="44">
        <f t="shared" si="43"/>
        <v>0</v>
      </c>
      <c r="X115" s="45"/>
    </row>
    <row r="116" spans="1:24" x14ac:dyDescent="0.2">
      <c r="A116" s="318"/>
      <c r="B116" s="316"/>
      <c r="C116" s="316"/>
      <c r="D116" s="72" t="s">
        <v>64</v>
      </c>
      <c r="E116" s="72" t="s">
        <v>65</v>
      </c>
      <c r="F116" s="82">
        <f t="shared" si="40"/>
        <v>1415100</v>
      </c>
      <c r="G116" s="69">
        <v>1300000</v>
      </c>
      <c r="H116" s="69"/>
      <c r="I116" s="69"/>
      <c r="J116" s="70">
        <v>115100</v>
      </c>
      <c r="K116" s="70"/>
      <c r="L116" s="41">
        <f t="shared" si="41"/>
        <v>1415100</v>
      </c>
      <c r="M116" s="70">
        <f>'Касс. план Обл. бюдж.'!G116</f>
        <v>1300000</v>
      </c>
      <c r="N116" s="70">
        <f>'Касс. план ХМАО'!G116</f>
        <v>0</v>
      </c>
      <c r="O116" s="70">
        <f>'Субсидия (50500)'!G116</f>
        <v>0</v>
      </c>
      <c r="P116" s="70">
        <f>'Касс.пл.Внеб.(50300)СВОД'!G116</f>
        <v>115100</v>
      </c>
      <c r="Q116" s="70">
        <f>'Касс.пл.Мед.стр.(00000)'!G116</f>
        <v>0</v>
      </c>
      <c r="R116" s="43">
        <f t="shared" si="42"/>
        <v>0</v>
      </c>
      <c r="S116" s="44">
        <f t="shared" si="43"/>
        <v>0</v>
      </c>
      <c r="T116" s="44">
        <f t="shared" si="43"/>
        <v>0</v>
      </c>
      <c r="U116" s="43">
        <f t="shared" si="43"/>
        <v>0</v>
      </c>
      <c r="V116" s="43">
        <f t="shared" si="43"/>
        <v>0</v>
      </c>
      <c r="W116" s="44">
        <f t="shared" si="43"/>
        <v>0</v>
      </c>
      <c r="X116" s="45"/>
    </row>
    <row r="117" spans="1:24" ht="24.95" customHeight="1" x14ac:dyDescent="0.2">
      <c r="A117" s="318"/>
      <c r="B117" s="316"/>
      <c r="C117" s="316"/>
      <c r="D117" s="68" t="s">
        <v>64</v>
      </c>
      <c r="E117" s="68" t="s">
        <v>66</v>
      </c>
      <c r="F117" s="82">
        <f t="shared" si="40"/>
        <v>0</v>
      </c>
      <c r="G117" s="69"/>
      <c r="H117" s="69"/>
      <c r="I117" s="69"/>
      <c r="J117" s="70"/>
      <c r="K117" s="70"/>
      <c r="L117" s="41">
        <f t="shared" si="41"/>
        <v>0</v>
      </c>
      <c r="M117" s="70">
        <f>'Касс. план Обл. бюдж.'!G117</f>
        <v>0</v>
      </c>
      <c r="N117" s="70">
        <f>'Касс. план ХМАО'!G117</f>
        <v>0</v>
      </c>
      <c r="O117" s="70">
        <f>'Субсидия (50500)'!G117</f>
        <v>0</v>
      </c>
      <c r="P117" s="70">
        <f>'Касс.пл.Внеб.(50300)СВОД'!G117</f>
        <v>0</v>
      </c>
      <c r="Q117" s="70">
        <f>'Касс.пл.Мед.стр.(00000)'!G117</f>
        <v>0</v>
      </c>
      <c r="R117" s="43">
        <f t="shared" si="42"/>
        <v>0</v>
      </c>
      <c r="S117" s="44">
        <f t="shared" si="43"/>
        <v>0</v>
      </c>
      <c r="T117" s="44">
        <f t="shared" si="43"/>
        <v>0</v>
      </c>
      <c r="U117" s="43">
        <f t="shared" si="43"/>
        <v>0</v>
      </c>
      <c r="V117" s="43">
        <f t="shared" si="43"/>
        <v>0</v>
      </c>
      <c r="W117" s="44">
        <f t="shared" si="43"/>
        <v>0</v>
      </c>
      <c r="X117" s="45"/>
    </row>
    <row r="118" spans="1:24" ht="33.75" customHeight="1" x14ac:dyDescent="0.2">
      <c r="A118" s="59" t="s">
        <v>84</v>
      </c>
      <c r="B118" s="60">
        <v>240</v>
      </c>
      <c r="C118" s="60" t="s">
        <v>58</v>
      </c>
      <c r="D118" s="60" t="s">
        <v>58</v>
      </c>
      <c r="E118" s="60" t="s">
        <v>58</v>
      </c>
      <c r="F118" s="82">
        <f t="shared" si="40"/>
        <v>0</v>
      </c>
      <c r="G118" s="82">
        <f>G120</f>
        <v>0</v>
      </c>
      <c r="H118" s="82">
        <f>H120</f>
        <v>0</v>
      </c>
      <c r="I118" s="82">
        <f>I120</f>
        <v>0</v>
      </c>
      <c r="J118" s="41">
        <f>J120</f>
        <v>0</v>
      </c>
      <c r="K118" s="41">
        <f>K120</f>
        <v>0</v>
      </c>
      <c r="L118" s="41">
        <f t="shared" si="41"/>
        <v>0</v>
      </c>
      <c r="M118" s="41">
        <f>M120</f>
        <v>0</v>
      </c>
      <c r="N118" s="41">
        <f>N120</f>
        <v>0</v>
      </c>
      <c r="O118" s="41">
        <f>O120</f>
        <v>0</v>
      </c>
      <c r="P118" s="41">
        <f>P120</f>
        <v>0</v>
      </c>
      <c r="Q118" s="41">
        <f>Q120</f>
        <v>0</v>
      </c>
      <c r="R118" s="43">
        <f t="shared" si="42"/>
        <v>0</v>
      </c>
      <c r="S118" s="44">
        <f t="shared" si="43"/>
        <v>0</v>
      </c>
      <c r="T118" s="44">
        <f t="shared" si="43"/>
        <v>0</v>
      </c>
      <c r="U118" s="43">
        <f t="shared" si="43"/>
        <v>0</v>
      </c>
      <c r="V118" s="43">
        <f t="shared" si="43"/>
        <v>0</v>
      </c>
      <c r="W118" s="44">
        <f t="shared" si="43"/>
        <v>0</v>
      </c>
      <c r="X118" s="61"/>
    </row>
    <row r="119" spans="1:24" s="67" customFormat="1" x14ac:dyDescent="0.2">
      <c r="A119" s="83" t="s">
        <v>74</v>
      </c>
      <c r="B119" s="74"/>
      <c r="C119" s="74"/>
      <c r="D119" s="74"/>
      <c r="E119" s="74"/>
      <c r="F119" s="84"/>
      <c r="G119" s="85"/>
      <c r="H119" s="85"/>
      <c r="I119" s="85"/>
      <c r="J119" s="53"/>
      <c r="K119" s="53"/>
      <c r="L119" s="52"/>
      <c r="M119" s="53"/>
      <c r="N119" s="53"/>
      <c r="O119" s="53"/>
      <c r="P119" s="53"/>
      <c r="Q119" s="53"/>
      <c r="R119" s="54"/>
      <c r="S119" s="55"/>
      <c r="T119" s="55"/>
      <c r="U119" s="55"/>
      <c r="V119" s="55"/>
      <c r="W119" s="55"/>
      <c r="X119" s="45"/>
    </row>
    <row r="120" spans="1:24" ht="15" customHeight="1" x14ac:dyDescent="0.2">
      <c r="A120" s="317" t="s">
        <v>85</v>
      </c>
      <c r="B120" s="316">
        <v>241</v>
      </c>
      <c r="C120" s="316"/>
      <c r="D120" s="71" t="s">
        <v>58</v>
      </c>
      <c r="E120" s="71" t="s">
        <v>58</v>
      </c>
      <c r="F120" s="82"/>
      <c r="G120" s="75">
        <f>G121+G122+G123+G124+G125</f>
        <v>0</v>
      </c>
      <c r="H120" s="75">
        <f>H121+H122+H123+H124+H125</f>
        <v>0</v>
      </c>
      <c r="I120" s="75">
        <f>I121+I122+I123+I124+I125</f>
        <v>0</v>
      </c>
      <c r="J120" s="66">
        <f>J121+J122+J123+J124+J125</f>
        <v>0</v>
      </c>
      <c r="K120" s="66">
        <f>K121+K122+K123+K124+K125</f>
        <v>0</v>
      </c>
      <c r="L120" s="41"/>
      <c r="M120" s="66">
        <f>M121+M122+M123+M124+M125</f>
        <v>0</v>
      </c>
      <c r="N120" s="66">
        <f>N121+N122+N123+N124+N125</f>
        <v>0</v>
      </c>
      <c r="O120" s="66">
        <f>O121+O122+O123+O124+O125</f>
        <v>0</v>
      </c>
      <c r="P120" s="66">
        <f>P121+P122+P123+P124+P125</f>
        <v>0</v>
      </c>
      <c r="Q120" s="66">
        <f>Q121+Q122+Q123+Q124+Q125</f>
        <v>0</v>
      </c>
      <c r="R120" s="43">
        <f t="shared" ref="R120:R126" si="44">S120+T120+U120+W120+V120</f>
        <v>0</v>
      </c>
      <c r="S120" s="44">
        <f t="shared" ref="S120:W126" si="45">M120-G120</f>
        <v>0</v>
      </c>
      <c r="T120" s="44">
        <f t="shared" si="45"/>
        <v>0</v>
      </c>
      <c r="U120" s="43">
        <f t="shared" si="45"/>
        <v>0</v>
      </c>
      <c r="V120" s="43">
        <f t="shared" si="45"/>
        <v>0</v>
      </c>
      <c r="W120" s="44">
        <f t="shared" si="45"/>
        <v>0</v>
      </c>
      <c r="X120" s="45"/>
    </row>
    <row r="121" spans="1:24" x14ac:dyDescent="0.2">
      <c r="A121" s="317"/>
      <c r="B121" s="316"/>
      <c r="C121" s="316"/>
      <c r="D121" s="72" t="s">
        <v>60</v>
      </c>
      <c r="E121" s="72" t="s">
        <v>61</v>
      </c>
      <c r="F121" s="82"/>
      <c r="G121" s="69"/>
      <c r="H121" s="69"/>
      <c r="I121" s="69"/>
      <c r="J121" s="70"/>
      <c r="K121" s="70"/>
      <c r="L121" s="41"/>
      <c r="M121" s="70">
        <f>'Касс. план Обл. бюдж.'!G121</f>
        <v>0</v>
      </c>
      <c r="N121" s="70">
        <f>'Касс. план ХМАО'!G121</f>
        <v>0</v>
      </c>
      <c r="O121" s="70">
        <f>'Субсидия (50500)'!G121</f>
        <v>0</v>
      </c>
      <c r="P121" s="70">
        <f>'Касс.пл.Внеб.(50300)СВОД'!G121</f>
        <v>0</v>
      </c>
      <c r="Q121" s="70">
        <f>'Касс.пл.Мед.стр.(00000)'!G121</f>
        <v>0</v>
      </c>
      <c r="R121" s="43">
        <f t="shared" si="44"/>
        <v>0</v>
      </c>
      <c r="S121" s="44">
        <f t="shared" si="45"/>
        <v>0</v>
      </c>
      <c r="T121" s="44">
        <f t="shared" si="45"/>
        <v>0</v>
      </c>
      <c r="U121" s="43">
        <f t="shared" si="45"/>
        <v>0</v>
      </c>
      <c r="V121" s="43">
        <f t="shared" si="45"/>
        <v>0</v>
      </c>
      <c r="W121" s="44">
        <f t="shared" si="45"/>
        <v>0</v>
      </c>
      <c r="X121" s="45"/>
    </row>
    <row r="122" spans="1:24" x14ac:dyDescent="0.2">
      <c r="A122" s="317"/>
      <c r="B122" s="316"/>
      <c r="C122" s="316"/>
      <c r="D122" s="72" t="s">
        <v>62</v>
      </c>
      <c r="E122" s="72" t="s">
        <v>62</v>
      </c>
      <c r="F122" s="82"/>
      <c r="G122" s="69"/>
      <c r="H122" s="69"/>
      <c r="I122" s="69"/>
      <c r="J122" s="70"/>
      <c r="K122" s="70"/>
      <c r="L122" s="41"/>
      <c r="M122" s="70">
        <f>'Касс. план Обл. бюдж.'!G122</f>
        <v>0</v>
      </c>
      <c r="N122" s="70">
        <f>'Касс. план ХМАО'!G122</f>
        <v>0</v>
      </c>
      <c r="O122" s="70">
        <f>'Субсидия (50500)'!G122</f>
        <v>0</v>
      </c>
      <c r="P122" s="70">
        <f>'Касс.пл.Внеб.(50300)СВОД'!G122</f>
        <v>0</v>
      </c>
      <c r="Q122" s="70">
        <f>'Касс.пл.Мед.стр.(00000)'!G122</f>
        <v>0</v>
      </c>
      <c r="R122" s="43">
        <f t="shared" si="44"/>
        <v>0</v>
      </c>
      <c r="S122" s="44">
        <f t="shared" si="45"/>
        <v>0</v>
      </c>
      <c r="T122" s="44">
        <f t="shared" si="45"/>
        <v>0</v>
      </c>
      <c r="U122" s="43">
        <f t="shared" si="45"/>
        <v>0</v>
      </c>
      <c r="V122" s="43">
        <f t="shared" si="45"/>
        <v>0</v>
      </c>
      <c r="W122" s="44">
        <f t="shared" si="45"/>
        <v>0</v>
      </c>
      <c r="X122" s="45"/>
    </row>
    <row r="123" spans="1:24" x14ac:dyDescent="0.2">
      <c r="A123" s="317"/>
      <c r="B123" s="316"/>
      <c r="C123" s="316"/>
      <c r="D123" s="72" t="s">
        <v>63</v>
      </c>
      <c r="E123" s="72" t="s">
        <v>61</v>
      </c>
      <c r="F123" s="82"/>
      <c r="G123" s="69"/>
      <c r="H123" s="69"/>
      <c r="I123" s="69"/>
      <c r="J123" s="70"/>
      <c r="K123" s="70"/>
      <c r="L123" s="41"/>
      <c r="M123" s="70">
        <f>'Касс. план Обл. бюдж.'!G123</f>
        <v>0</v>
      </c>
      <c r="N123" s="70">
        <f>'Касс. план ХМАО'!G123</f>
        <v>0</v>
      </c>
      <c r="O123" s="70">
        <f>'Субсидия (50500)'!G123</f>
        <v>0</v>
      </c>
      <c r="P123" s="70">
        <f>'Касс.пл.Внеб.(50300)СВОД'!G123</f>
        <v>0</v>
      </c>
      <c r="Q123" s="70">
        <f>'Касс.пл.Мед.стр.(00000)'!G123</f>
        <v>0</v>
      </c>
      <c r="R123" s="43">
        <f t="shared" si="44"/>
        <v>0</v>
      </c>
      <c r="S123" s="44">
        <f t="shared" si="45"/>
        <v>0</v>
      </c>
      <c r="T123" s="44">
        <f t="shared" si="45"/>
        <v>0</v>
      </c>
      <c r="U123" s="43">
        <f t="shared" si="45"/>
        <v>0</v>
      </c>
      <c r="V123" s="43">
        <f t="shared" si="45"/>
        <v>0</v>
      </c>
      <c r="W123" s="44">
        <f t="shared" si="45"/>
        <v>0</v>
      </c>
      <c r="X123" s="45"/>
    </row>
    <row r="124" spans="1:24" x14ac:dyDescent="0.2">
      <c r="A124" s="317"/>
      <c r="B124" s="316"/>
      <c r="C124" s="316"/>
      <c r="D124" s="72" t="s">
        <v>64</v>
      </c>
      <c r="E124" s="72" t="s">
        <v>65</v>
      </c>
      <c r="F124" s="82"/>
      <c r="G124" s="69"/>
      <c r="H124" s="69"/>
      <c r="I124" s="69"/>
      <c r="J124" s="70"/>
      <c r="K124" s="70"/>
      <c r="L124" s="41"/>
      <c r="M124" s="70">
        <f>'Касс. план Обл. бюдж.'!G124</f>
        <v>0</v>
      </c>
      <c r="N124" s="70">
        <f>'Касс. план ХМАО'!G124</f>
        <v>0</v>
      </c>
      <c r="O124" s="70">
        <f>'Субсидия (50500)'!G124</f>
        <v>0</v>
      </c>
      <c r="P124" s="70">
        <f>'Касс.пл.Внеб.(50300)СВОД'!G124</f>
        <v>0</v>
      </c>
      <c r="Q124" s="70">
        <f>'Касс.пл.Мед.стр.(00000)'!G124</f>
        <v>0</v>
      </c>
      <c r="R124" s="43">
        <f t="shared" si="44"/>
        <v>0</v>
      </c>
      <c r="S124" s="44">
        <f t="shared" si="45"/>
        <v>0</v>
      </c>
      <c r="T124" s="44">
        <f t="shared" si="45"/>
        <v>0</v>
      </c>
      <c r="U124" s="43">
        <f t="shared" si="45"/>
        <v>0</v>
      </c>
      <c r="V124" s="43">
        <f t="shared" si="45"/>
        <v>0</v>
      </c>
      <c r="W124" s="44">
        <f t="shared" si="45"/>
        <v>0</v>
      </c>
      <c r="X124" s="45"/>
    </row>
    <row r="125" spans="1:24" x14ac:dyDescent="0.2">
      <c r="A125" s="317"/>
      <c r="B125" s="316"/>
      <c r="C125" s="316"/>
      <c r="D125" s="68" t="s">
        <v>64</v>
      </c>
      <c r="E125" s="68" t="s">
        <v>66</v>
      </c>
      <c r="F125" s="82">
        <f>G125+H125+I125+J125+K125</f>
        <v>0</v>
      </c>
      <c r="G125" s="69"/>
      <c r="H125" s="69"/>
      <c r="I125" s="69"/>
      <c r="J125" s="70"/>
      <c r="K125" s="70"/>
      <c r="L125" s="41">
        <f>M125+N125+O125+P125+Q125</f>
        <v>0</v>
      </c>
      <c r="M125" s="70">
        <f>'Касс. план Обл. бюдж.'!G125</f>
        <v>0</v>
      </c>
      <c r="N125" s="70">
        <f>'Касс. план ХМАО'!G125</f>
        <v>0</v>
      </c>
      <c r="O125" s="70">
        <f>'Субсидия (50500)'!G125</f>
        <v>0</v>
      </c>
      <c r="P125" s="70">
        <f>'Касс.пл.Внеб.(50300)СВОД'!G125</f>
        <v>0</v>
      </c>
      <c r="Q125" s="70">
        <f>'Касс.пл.Мед.стр.(00000)'!G125</f>
        <v>0</v>
      </c>
      <c r="R125" s="43">
        <f t="shared" si="44"/>
        <v>0</v>
      </c>
      <c r="S125" s="44">
        <f t="shared" si="45"/>
        <v>0</v>
      </c>
      <c r="T125" s="44">
        <f t="shared" si="45"/>
        <v>0</v>
      </c>
      <c r="U125" s="43">
        <f t="shared" si="45"/>
        <v>0</v>
      </c>
      <c r="V125" s="43">
        <f t="shared" si="45"/>
        <v>0</v>
      </c>
      <c r="W125" s="44">
        <f t="shared" si="45"/>
        <v>0</v>
      </c>
      <c r="X125" s="45"/>
    </row>
    <row r="126" spans="1:24" ht="15.75" x14ac:dyDescent="0.2">
      <c r="A126" s="59" t="s">
        <v>86</v>
      </c>
      <c r="B126" s="60">
        <v>260</v>
      </c>
      <c r="C126" s="60"/>
      <c r="D126" s="60"/>
      <c r="E126" s="60"/>
      <c r="F126" s="82">
        <f>G126+H126+I126+J126+K126</f>
        <v>0</v>
      </c>
      <c r="G126" s="82">
        <f>G128+G134</f>
        <v>0</v>
      </c>
      <c r="H126" s="82">
        <f>H380+H381</f>
        <v>0</v>
      </c>
      <c r="I126" s="82">
        <f>I380+I381</f>
        <v>0</v>
      </c>
      <c r="J126" s="41">
        <f>J380+J381</f>
        <v>0</v>
      </c>
      <c r="K126" s="41">
        <f>K380+K381</f>
        <v>0</v>
      </c>
      <c r="L126" s="41">
        <f>M126+N126+O126+P126+Q126</f>
        <v>0</v>
      </c>
      <c r="M126" s="41">
        <f>M128+M134</f>
        <v>0</v>
      </c>
      <c r="N126" s="41">
        <f t="shared" ref="N126:P126" si="46">N128+N134</f>
        <v>0</v>
      </c>
      <c r="O126" s="41">
        <f t="shared" si="46"/>
        <v>0</v>
      </c>
      <c r="P126" s="41">
        <f t="shared" si="46"/>
        <v>0</v>
      </c>
      <c r="Q126" s="41">
        <f>Q380+Q381</f>
        <v>0</v>
      </c>
      <c r="R126" s="43">
        <f t="shared" si="44"/>
        <v>0</v>
      </c>
      <c r="S126" s="44">
        <f t="shared" si="45"/>
        <v>0</v>
      </c>
      <c r="T126" s="44">
        <f t="shared" si="45"/>
        <v>0</v>
      </c>
      <c r="U126" s="43">
        <f t="shared" si="45"/>
        <v>0</v>
      </c>
      <c r="V126" s="43">
        <f t="shared" si="45"/>
        <v>0</v>
      </c>
      <c r="W126" s="44">
        <f t="shared" si="45"/>
        <v>0</v>
      </c>
      <c r="X126" s="61"/>
    </row>
    <row r="127" spans="1:24" s="67" customFormat="1" x14ac:dyDescent="0.2">
      <c r="A127" s="83" t="s">
        <v>74</v>
      </c>
      <c r="B127" s="74"/>
      <c r="C127" s="74"/>
      <c r="D127" s="74"/>
      <c r="E127" s="74"/>
      <c r="F127" s="84"/>
      <c r="G127" s="85"/>
      <c r="H127" s="85"/>
      <c r="I127" s="85"/>
      <c r="J127" s="53"/>
      <c r="K127" s="53"/>
      <c r="L127" s="52"/>
      <c r="M127" s="53"/>
      <c r="N127" s="53"/>
      <c r="O127" s="53"/>
      <c r="P127" s="53"/>
      <c r="Q127" s="53"/>
      <c r="R127" s="54"/>
      <c r="S127" s="55"/>
      <c r="T127" s="55"/>
      <c r="U127" s="55"/>
      <c r="V127" s="55"/>
      <c r="W127" s="55"/>
      <c r="X127" s="45"/>
    </row>
    <row r="128" spans="1:24" ht="15" customHeight="1" x14ac:dyDescent="0.2">
      <c r="A128" s="317" t="s">
        <v>87</v>
      </c>
      <c r="B128" s="316">
        <v>262</v>
      </c>
      <c r="C128" s="316">
        <v>321</v>
      </c>
      <c r="D128" s="71" t="s">
        <v>58</v>
      </c>
      <c r="E128" s="71" t="s">
        <v>58</v>
      </c>
      <c r="F128" s="82">
        <f t="shared" ref="F128:F140" si="47">G128+H128+I128+J128+K128</f>
        <v>0</v>
      </c>
      <c r="G128" s="75">
        <f>G129+G130+G131+G132+G133</f>
        <v>0</v>
      </c>
      <c r="H128" s="75">
        <f>H129+H130+H131+H132+H133</f>
        <v>0</v>
      </c>
      <c r="I128" s="75">
        <f>I129+I130+I131+I132+I133</f>
        <v>0</v>
      </c>
      <c r="J128" s="66">
        <f>J129+J130+J131+J132+J133</f>
        <v>0</v>
      </c>
      <c r="K128" s="66">
        <f>K129+K130+K131+K132+K133</f>
        <v>0</v>
      </c>
      <c r="L128" s="41">
        <f t="shared" ref="L128:L140" si="48">M128+N128+O128+P128+Q128</f>
        <v>0</v>
      </c>
      <c r="M128" s="66">
        <f>M129+M130+M131+M132+M133</f>
        <v>0</v>
      </c>
      <c r="N128" s="66">
        <f>N129+N130+N131+N132+N133</f>
        <v>0</v>
      </c>
      <c r="O128" s="66">
        <f>O129+O130+O131+O132+O133</f>
        <v>0</v>
      </c>
      <c r="P128" s="66">
        <f>P129+P130+P131+P132+P133</f>
        <v>0</v>
      </c>
      <c r="Q128" s="66">
        <f>Q129+Q130+Q131+Q132+Q133</f>
        <v>0</v>
      </c>
      <c r="R128" s="43">
        <f t="shared" ref="R128:R140" si="49">S128+T128+U128+W128+V128</f>
        <v>0</v>
      </c>
      <c r="S128" s="44">
        <f t="shared" ref="S128:S140" si="50">M128-G128</f>
        <v>0</v>
      </c>
      <c r="T128" s="44">
        <f t="shared" ref="T128:T140" si="51">N128-H128</f>
        <v>0</v>
      </c>
      <c r="U128" s="43">
        <f t="shared" ref="U128:U140" si="52">O128-I128</f>
        <v>0</v>
      </c>
      <c r="V128" s="43">
        <f t="shared" ref="V128:V140" si="53">P128-J128</f>
        <v>0</v>
      </c>
      <c r="W128" s="44">
        <f t="shared" ref="W128:W140" si="54">Q128-K128</f>
        <v>0</v>
      </c>
      <c r="X128" s="45"/>
    </row>
    <row r="129" spans="1:24" x14ac:dyDescent="0.2">
      <c r="A129" s="317"/>
      <c r="B129" s="316"/>
      <c r="C129" s="316"/>
      <c r="D129" s="72" t="s">
        <v>60</v>
      </c>
      <c r="E129" s="72" t="s">
        <v>61</v>
      </c>
      <c r="F129" s="82">
        <f t="shared" si="47"/>
        <v>0</v>
      </c>
      <c r="G129" s="69"/>
      <c r="H129" s="69"/>
      <c r="I129" s="69"/>
      <c r="J129" s="70"/>
      <c r="K129" s="70"/>
      <c r="L129" s="41">
        <f t="shared" si="48"/>
        <v>0</v>
      </c>
      <c r="M129" s="70">
        <f>'Касс. план Обл. бюдж.'!G129</f>
        <v>0</v>
      </c>
      <c r="N129" s="70">
        <f>'Касс. план ХМАО'!G129</f>
        <v>0</v>
      </c>
      <c r="O129" s="70">
        <f>'Субсидия (50500)'!G129</f>
        <v>0</v>
      </c>
      <c r="P129" s="70">
        <f>'Касс.пл.Внеб.(50300)СВОД'!G129</f>
        <v>0</v>
      </c>
      <c r="Q129" s="70">
        <f>'Касс.пл.Мед.стр.(00000)'!G129</f>
        <v>0</v>
      </c>
      <c r="R129" s="43">
        <f t="shared" si="49"/>
        <v>0</v>
      </c>
      <c r="S129" s="44">
        <f t="shared" si="50"/>
        <v>0</v>
      </c>
      <c r="T129" s="44">
        <f t="shared" si="51"/>
        <v>0</v>
      </c>
      <c r="U129" s="43">
        <f t="shared" si="52"/>
        <v>0</v>
      </c>
      <c r="V129" s="43">
        <f t="shared" si="53"/>
        <v>0</v>
      </c>
      <c r="W129" s="44">
        <f t="shared" si="54"/>
        <v>0</v>
      </c>
      <c r="X129" s="45"/>
    </row>
    <row r="130" spans="1:24" x14ac:dyDescent="0.2">
      <c r="A130" s="317"/>
      <c r="B130" s="316"/>
      <c r="C130" s="316"/>
      <c r="D130" s="72" t="s">
        <v>62</v>
      </c>
      <c r="E130" s="72" t="s">
        <v>62</v>
      </c>
      <c r="F130" s="82">
        <f t="shared" si="47"/>
        <v>0</v>
      </c>
      <c r="G130" s="69"/>
      <c r="H130" s="69"/>
      <c r="I130" s="69"/>
      <c r="J130" s="70"/>
      <c r="K130" s="70"/>
      <c r="L130" s="41">
        <f t="shared" si="48"/>
        <v>0</v>
      </c>
      <c r="M130" s="70">
        <f>'Касс. план Обл. бюдж.'!G130</f>
        <v>0</v>
      </c>
      <c r="N130" s="70">
        <f>'Касс. план ХМАО'!G130</f>
        <v>0</v>
      </c>
      <c r="O130" s="70">
        <f>'Субсидия (50500)'!G130</f>
        <v>0</v>
      </c>
      <c r="P130" s="70">
        <f>'Касс.пл.Внеб.(50300)СВОД'!G130</f>
        <v>0</v>
      </c>
      <c r="Q130" s="70">
        <f>'Касс.пл.Мед.стр.(00000)'!G130</f>
        <v>0</v>
      </c>
      <c r="R130" s="43">
        <f t="shared" si="49"/>
        <v>0</v>
      </c>
      <c r="S130" s="44">
        <f t="shared" si="50"/>
        <v>0</v>
      </c>
      <c r="T130" s="44">
        <f t="shared" si="51"/>
        <v>0</v>
      </c>
      <c r="U130" s="43">
        <f t="shared" si="52"/>
        <v>0</v>
      </c>
      <c r="V130" s="43">
        <f t="shared" si="53"/>
        <v>0</v>
      </c>
      <c r="W130" s="44">
        <f t="shared" si="54"/>
        <v>0</v>
      </c>
      <c r="X130" s="45"/>
    </row>
    <row r="131" spans="1:24" x14ac:dyDescent="0.2">
      <c r="A131" s="317"/>
      <c r="B131" s="316"/>
      <c r="C131" s="316"/>
      <c r="D131" s="72" t="s">
        <v>63</v>
      </c>
      <c r="E131" s="72" t="s">
        <v>61</v>
      </c>
      <c r="F131" s="82">
        <f t="shared" si="47"/>
        <v>0</v>
      </c>
      <c r="G131" s="69"/>
      <c r="H131" s="69"/>
      <c r="I131" s="69"/>
      <c r="J131" s="70"/>
      <c r="K131" s="70"/>
      <c r="L131" s="41">
        <f t="shared" si="48"/>
        <v>0</v>
      </c>
      <c r="M131" s="70">
        <f>'Касс. план Обл. бюдж.'!G131</f>
        <v>0</v>
      </c>
      <c r="N131" s="70">
        <f>'Касс. план ХМАО'!G131</f>
        <v>0</v>
      </c>
      <c r="O131" s="70">
        <f>'Субсидия (50500)'!G131</f>
        <v>0</v>
      </c>
      <c r="P131" s="70">
        <f>'Касс.пл.Внеб.(50300)СВОД'!G131</f>
        <v>0</v>
      </c>
      <c r="Q131" s="70">
        <f>'Касс.пл.Мед.стр.(00000)'!G131</f>
        <v>0</v>
      </c>
      <c r="R131" s="43">
        <f t="shared" si="49"/>
        <v>0</v>
      </c>
      <c r="S131" s="44">
        <f t="shared" si="50"/>
        <v>0</v>
      </c>
      <c r="T131" s="44">
        <f t="shared" si="51"/>
        <v>0</v>
      </c>
      <c r="U131" s="43">
        <f t="shared" si="52"/>
        <v>0</v>
      </c>
      <c r="V131" s="43">
        <f t="shared" si="53"/>
        <v>0</v>
      </c>
      <c r="W131" s="44">
        <f t="shared" si="54"/>
        <v>0</v>
      </c>
      <c r="X131" s="45"/>
    </row>
    <row r="132" spans="1:24" x14ac:dyDescent="0.2">
      <c r="A132" s="317"/>
      <c r="B132" s="316"/>
      <c r="C132" s="316"/>
      <c r="D132" s="72" t="s">
        <v>64</v>
      </c>
      <c r="E132" s="72" t="s">
        <v>65</v>
      </c>
      <c r="F132" s="82">
        <f t="shared" si="47"/>
        <v>0</v>
      </c>
      <c r="G132" s="69"/>
      <c r="H132" s="69"/>
      <c r="I132" s="69"/>
      <c r="J132" s="70"/>
      <c r="K132" s="70"/>
      <c r="L132" s="41">
        <f t="shared" si="48"/>
        <v>0</v>
      </c>
      <c r="M132" s="70">
        <f>'Касс. план Обл. бюдж.'!G132</f>
        <v>0</v>
      </c>
      <c r="N132" s="70">
        <f>'Касс. план ХМАО'!G132</f>
        <v>0</v>
      </c>
      <c r="O132" s="70">
        <f>'Субсидия (50500)'!G132</f>
        <v>0</v>
      </c>
      <c r="P132" s="70">
        <f>'Касс.пл.Внеб.(50300)СВОД'!G132</f>
        <v>0</v>
      </c>
      <c r="Q132" s="70">
        <f>'Касс.пл.Мед.стр.(00000)'!G132</f>
        <v>0</v>
      </c>
      <c r="R132" s="43">
        <f t="shared" si="49"/>
        <v>0</v>
      </c>
      <c r="S132" s="44">
        <f t="shared" si="50"/>
        <v>0</v>
      </c>
      <c r="T132" s="44">
        <f t="shared" si="51"/>
        <v>0</v>
      </c>
      <c r="U132" s="43">
        <f t="shared" si="52"/>
        <v>0</v>
      </c>
      <c r="V132" s="43">
        <f t="shared" si="53"/>
        <v>0</v>
      </c>
      <c r="W132" s="44">
        <f t="shared" si="54"/>
        <v>0</v>
      </c>
      <c r="X132" s="45"/>
    </row>
    <row r="133" spans="1:24" x14ac:dyDescent="0.2">
      <c r="A133" s="317"/>
      <c r="B133" s="316"/>
      <c r="C133" s="316"/>
      <c r="D133" s="68" t="s">
        <v>64</v>
      </c>
      <c r="E133" s="68" t="s">
        <v>66</v>
      </c>
      <c r="F133" s="82">
        <f t="shared" si="47"/>
        <v>0</v>
      </c>
      <c r="G133" s="69"/>
      <c r="H133" s="69"/>
      <c r="I133" s="69"/>
      <c r="J133" s="70"/>
      <c r="K133" s="70"/>
      <c r="L133" s="41">
        <f t="shared" si="48"/>
        <v>0</v>
      </c>
      <c r="M133" s="70">
        <f>'Касс. план Обл. бюдж.'!G133</f>
        <v>0</v>
      </c>
      <c r="N133" s="70">
        <f>'Касс. план ХМАО'!G133</f>
        <v>0</v>
      </c>
      <c r="O133" s="70">
        <f>'Субсидия (50500)'!G133</f>
        <v>0</v>
      </c>
      <c r="P133" s="70">
        <f>'Касс.пл.Внеб.(50300)СВОД'!G133</f>
        <v>0</v>
      </c>
      <c r="Q133" s="70">
        <f>'Касс.пл.Мед.стр.(00000)'!G133</f>
        <v>0</v>
      </c>
      <c r="R133" s="43">
        <f t="shared" si="49"/>
        <v>0</v>
      </c>
      <c r="S133" s="44">
        <f t="shared" si="50"/>
        <v>0</v>
      </c>
      <c r="T133" s="44">
        <f t="shared" si="51"/>
        <v>0</v>
      </c>
      <c r="U133" s="43">
        <f t="shared" si="52"/>
        <v>0</v>
      </c>
      <c r="V133" s="43">
        <f t="shared" si="53"/>
        <v>0</v>
      </c>
      <c r="W133" s="44">
        <f t="shared" si="54"/>
        <v>0</v>
      </c>
      <c r="X133" s="45"/>
    </row>
    <row r="134" spans="1:24" ht="15" customHeight="1" x14ac:dyDescent="0.2">
      <c r="A134" s="315" t="s">
        <v>88</v>
      </c>
      <c r="B134" s="316">
        <v>263</v>
      </c>
      <c r="C134" s="316"/>
      <c r="D134" s="71" t="s">
        <v>58</v>
      </c>
      <c r="E134" s="71" t="s">
        <v>58</v>
      </c>
      <c r="F134" s="82">
        <f t="shared" si="47"/>
        <v>0</v>
      </c>
      <c r="G134" s="75">
        <f>G135+G136+G137+G138+G139</f>
        <v>0</v>
      </c>
      <c r="H134" s="75">
        <f>H135+H136+H137+H138+H139</f>
        <v>0</v>
      </c>
      <c r="I134" s="75">
        <f>I135+I136+I137+I138+I139</f>
        <v>0</v>
      </c>
      <c r="J134" s="66">
        <f>J135+J136+J137+J138+J139</f>
        <v>0</v>
      </c>
      <c r="K134" s="66">
        <f>K135+K136+K137+K138+K139</f>
        <v>0</v>
      </c>
      <c r="L134" s="41">
        <f t="shared" si="48"/>
        <v>0</v>
      </c>
      <c r="M134" s="66">
        <f>M135+M136+M137+M138+M139</f>
        <v>0</v>
      </c>
      <c r="N134" s="66">
        <f>N135+N136+N137+N138+N139</f>
        <v>0</v>
      </c>
      <c r="O134" s="66">
        <f>O135+O136+O137+O138+O139</f>
        <v>0</v>
      </c>
      <c r="P134" s="66">
        <f>P135+P136+P137+P138+P139</f>
        <v>0</v>
      </c>
      <c r="Q134" s="66">
        <f>Q135+Q136+Q137+Q138+Q139</f>
        <v>0</v>
      </c>
      <c r="R134" s="43">
        <f t="shared" si="49"/>
        <v>0</v>
      </c>
      <c r="S134" s="44">
        <f t="shared" si="50"/>
        <v>0</v>
      </c>
      <c r="T134" s="44">
        <f t="shared" si="51"/>
        <v>0</v>
      </c>
      <c r="U134" s="43">
        <f t="shared" si="52"/>
        <v>0</v>
      </c>
      <c r="V134" s="43">
        <f t="shared" si="53"/>
        <v>0</v>
      </c>
      <c r="W134" s="44">
        <f t="shared" si="54"/>
        <v>0</v>
      </c>
      <c r="X134" s="45"/>
    </row>
    <row r="135" spans="1:24" x14ac:dyDescent="0.2">
      <c r="A135" s="315"/>
      <c r="B135" s="316"/>
      <c r="C135" s="316"/>
      <c r="D135" s="72" t="s">
        <v>60</v>
      </c>
      <c r="E135" s="72" t="s">
        <v>61</v>
      </c>
      <c r="F135" s="82">
        <f t="shared" si="47"/>
        <v>0</v>
      </c>
      <c r="G135" s="69"/>
      <c r="H135" s="69"/>
      <c r="I135" s="69"/>
      <c r="J135" s="70"/>
      <c r="K135" s="70"/>
      <c r="L135" s="41">
        <f t="shared" si="48"/>
        <v>0</v>
      </c>
      <c r="M135" s="70">
        <f>'Касс. план Обл. бюдж.'!G135</f>
        <v>0</v>
      </c>
      <c r="N135" s="70">
        <f>'Касс. план ХМАО'!G135</f>
        <v>0</v>
      </c>
      <c r="O135" s="70">
        <f>'Субсидия (50500)'!G135</f>
        <v>0</v>
      </c>
      <c r="P135" s="70">
        <f>'Касс.пл.Внеб.(50300)СВОД'!G135</f>
        <v>0</v>
      </c>
      <c r="Q135" s="70">
        <f>'Касс.пл.Мед.стр.(00000)'!G135</f>
        <v>0</v>
      </c>
      <c r="R135" s="43">
        <f t="shared" si="49"/>
        <v>0</v>
      </c>
      <c r="S135" s="44">
        <f t="shared" si="50"/>
        <v>0</v>
      </c>
      <c r="T135" s="44">
        <f t="shared" si="51"/>
        <v>0</v>
      </c>
      <c r="U135" s="43">
        <f t="shared" si="52"/>
        <v>0</v>
      </c>
      <c r="V135" s="43">
        <f t="shared" si="53"/>
        <v>0</v>
      </c>
      <c r="W135" s="44">
        <f t="shared" si="54"/>
        <v>0</v>
      </c>
      <c r="X135" s="45"/>
    </row>
    <row r="136" spans="1:24" x14ac:dyDescent="0.2">
      <c r="A136" s="315"/>
      <c r="B136" s="316"/>
      <c r="C136" s="316"/>
      <c r="D136" s="72" t="s">
        <v>62</v>
      </c>
      <c r="E136" s="72" t="s">
        <v>62</v>
      </c>
      <c r="F136" s="82">
        <f t="shared" si="47"/>
        <v>0</v>
      </c>
      <c r="G136" s="69"/>
      <c r="H136" s="69"/>
      <c r="I136" s="69"/>
      <c r="J136" s="70"/>
      <c r="K136" s="70"/>
      <c r="L136" s="41">
        <f t="shared" si="48"/>
        <v>0</v>
      </c>
      <c r="M136" s="70">
        <f>'Касс. план Обл. бюдж.'!G136</f>
        <v>0</v>
      </c>
      <c r="N136" s="70">
        <f>'Касс. план ХМАО'!G136</f>
        <v>0</v>
      </c>
      <c r="O136" s="70">
        <f>'Субсидия (50500)'!G136</f>
        <v>0</v>
      </c>
      <c r="P136" s="70">
        <f>'Касс.пл.Внеб.(50300)СВОД'!G136</f>
        <v>0</v>
      </c>
      <c r="Q136" s="70">
        <f>'Касс.пл.Мед.стр.(00000)'!G136</f>
        <v>0</v>
      </c>
      <c r="R136" s="43">
        <f t="shared" si="49"/>
        <v>0</v>
      </c>
      <c r="S136" s="44">
        <f t="shared" si="50"/>
        <v>0</v>
      </c>
      <c r="T136" s="44">
        <f t="shared" si="51"/>
        <v>0</v>
      </c>
      <c r="U136" s="43">
        <f t="shared" si="52"/>
        <v>0</v>
      </c>
      <c r="V136" s="43">
        <f t="shared" si="53"/>
        <v>0</v>
      </c>
      <c r="W136" s="44">
        <f t="shared" si="54"/>
        <v>0</v>
      </c>
      <c r="X136" s="45"/>
    </row>
    <row r="137" spans="1:24" x14ac:dyDescent="0.2">
      <c r="A137" s="315"/>
      <c r="B137" s="316"/>
      <c r="C137" s="316"/>
      <c r="D137" s="72" t="s">
        <v>63</v>
      </c>
      <c r="E137" s="72" t="s">
        <v>61</v>
      </c>
      <c r="F137" s="82">
        <f t="shared" si="47"/>
        <v>0</v>
      </c>
      <c r="G137" s="69"/>
      <c r="H137" s="69"/>
      <c r="I137" s="69"/>
      <c r="J137" s="70"/>
      <c r="K137" s="70"/>
      <c r="L137" s="41">
        <f t="shared" si="48"/>
        <v>0</v>
      </c>
      <c r="M137" s="70">
        <f>'Касс. план Обл. бюдж.'!G137</f>
        <v>0</v>
      </c>
      <c r="N137" s="70">
        <f>'Касс. план ХМАО'!G137</f>
        <v>0</v>
      </c>
      <c r="O137" s="70">
        <f>'Субсидия (50500)'!G137</f>
        <v>0</v>
      </c>
      <c r="P137" s="70">
        <f>'Касс.пл.Внеб.(50300)СВОД'!G137</f>
        <v>0</v>
      </c>
      <c r="Q137" s="70">
        <f>'Касс.пл.Мед.стр.(00000)'!G137</f>
        <v>0</v>
      </c>
      <c r="R137" s="43">
        <f t="shared" si="49"/>
        <v>0</v>
      </c>
      <c r="S137" s="44">
        <f t="shared" si="50"/>
        <v>0</v>
      </c>
      <c r="T137" s="44">
        <f t="shared" si="51"/>
        <v>0</v>
      </c>
      <c r="U137" s="43">
        <f t="shared" si="52"/>
        <v>0</v>
      </c>
      <c r="V137" s="43">
        <f t="shared" si="53"/>
        <v>0</v>
      </c>
      <c r="W137" s="44">
        <f t="shared" si="54"/>
        <v>0</v>
      </c>
      <c r="X137" s="45"/>
    </row>
    <row r="138" spans="1:24" x14ac:dyDescent="0.2">
      <c r="A138" s="315"/>
      <c r="B138" s="316"/>
      <c r="C138" s="316"/>
      <c r="D138" s="72" t="s">
        <v>64</v>
      </c>
      <c r="E138" s="72" t="s">
        <v>65</v>
      </c>
      <c r="F138" s="82">
        <f t="shared" si="47"/>
        <v>0</v>
      </c>
      <c r="G138" s="69"/>
      <c r="H138" s="69"/>
      <c r="I138" s="69"/>
      <c r="J138" s="70"/>
      <c r="K138" s="70"/>
      <c r="L138" s="41">
        <f t="shared" si="48"/>
        <v>0</v>
      </c>
      <c r="M138" s="70">
        <f>'Касс. план Обл. бюдж.'!G138</f>
        <v>0</v>
      </c>
      <c r="N138" s="70">
        <f>'Касс. план ХМАО'!G138</f>
        <v>0</v>
      </c>
      <c r="O138" s="70">
        <f>'Субсидия (50500)'!G138</f>
        <v>0</v>
      </c>
      <c r="P138" s="70">
        <f>'Касс.пл.Внеб.(50300)СВОД'!G138</f>
        <v>0</v>
      </c>
      <c r="Q138" s="70">
        <f>'Касс.пл.Мед.стр.(00000)'!G138</f>
        <v>0</v>
      </c>
      <c r="R138" s="43">
        <f t="shared" si="49"/>
        <v>0</v>
      </c>
      <c r="S138" s="44">
        <f t="shared" si="50"/>
        <v>0</v>
      </c>
      <c r="T138" s="44">
        <f t="shared" si="51"/>
        <v>0</v>
      </c>
      <c r="U138" s="43">
        <f t="shared" si="52"/>
        <v>0</v>
      </c>
      <c r="V138" s="43">
        <f t="shared" si="53"/>
        <v>0</v>
      </c>
      <c r="W138" s="44">
        <f t="shared" si="54"/>
        <v>0</v>
      </c>
      <c r="X138" s="45"/>
    </row>
    <row r="139" spans="1:24" x14ac:dyDescent="0.2">
      <c r="A139" s="315"/>
      <c r="B139" s="316"/>
      <c r="C139" s="316"/>
      <c r="D139" s="68" t="s">
        <v>64</v>
      </c>
      <c r="E139" s="68" t="s">
        <v>66</v>
      </c>
      <c r="F139" s="82">
        <f t="shared" si="47"/>
        <v>0</v>
      </c>
      <c r="G139" s="69"/>
      <c r="H139" s="69"/>
      <c r="I139" s="69"/>
      <c r="J139" s="70"/>
      <c r="K139" s="70"/>
      <c r="L139" s="41">
        <f t="shared" si="48"/>
        <v>0</v>
      </c>
      <c r="M139" s="70">
        <f>'Касс. план Обл. бюдж.'!G139</f>
        <v>0</v>
      </c>
      <c r="N139" s="70">
        <f>'Касс. план ХМАО'!G139</f>
        <v>0</v>
      </c>
      <c r="O139" s="70">
        <f>'Субсидия (50500)'!G139</f>
        <v>0</v>
      </c>
      <c r="P139" s="70">
        <f>'Касс.пл.Внеб.(50300)СВОД'!G139</f>
        <v>0</v>
      </c>
      <c r="Q139" s="70">
        <f>'Касс.пл.Мед.стр.(00000)'!G139</f>
        <v>0</v>
      </c>
      <c r="R139" s="43">
        <f t="shared" si="49"/>
        <v>0</v>
      </c>
      <c r="S139" s="44">
        <f t="shared" si="50"/>
        <v>0</v>
      </c>
      <c r="T139" s="44">
        <f t="shared" si="51"/>
        <v>0</v>
      </c>
      <c r="U139" s="43">
        <f t="shared" si="52"/>
        <v>0</v>
      </c>
      <c r="V139" s="43">
        <f t="shared" si="53"/>
        <v>0</v>
      </c>
      <c r="W139" s="44">
        <f t="shared" si="54"/>
        <v>0</v>
      </c>
      <c r="X139" s="45"/>
    </row>
    <row r="140" spans="1:24" ht="15.75" x14ac:dyDescent="0.2">
      <c r="A140" s="89" t="s">
        <v>89</v>
      </c>
      <c r="B140" s="90">
        <v>290</v>
      </c>
      <c r="C140" s="90"/>
      <c r="D140" s="90"/>
      <c r="E140" s="90"/>
      <c r="F140" s="82">
        <f t="shared" si="47"/>
        <v>15000</v>
      </c>
      <c r="G140" s="82">
        <f>G142+G148+G154+G160+G166+G172+G178</f>
        <v>5000</v>
      </c>
      <c r="H140" s="82">
        <f>H142+H148+H154+H160+H166+H172+H178</f>
        <v>0</v>
      </c>
      <c r="I140" s="82">
        <f>I142+I148+I154+I160+I166+I172+I178</f>
        <v>0</v>
      </c>
      <c r="J140" s="41">
        <f>J142+J148+J154+J160+J166+J172+J178</f>
        <v>10000</v>
      </c>
      <c r="K140" s="41">
        <f>K142+K148+K154+K160+K166+K172+K178</f>
        <v>0</v>
      </c>
      <c r="L140" s="41">
        <f t="shared" si="48"/>
        <v>15000</v>
      </c>
      <c r="M140" s="41">
        <f>M142+M148+M154+M160+M166+M172+M178</f>
        <v>5000</v>
      </c>
      <c r="N140" s="41">
        <f>N142+N148+N154+N160+N166+N172+N178</f>
        <v>0</v>
      </c>
      <c r="O140" s="41">
        <f>O142+O148+O154+O160+O166+O172+O178</f>
        <v>0</v>
      </c>
      <c r="P140" s="41">
        <f>P142+P148+P154+P160+P166+P172+P178</f>
        <v>10000</v>
      </c>
      <c r="Q140" s="41">
        <f>Q142+Q148+Q154+Q160+Q166+Q172+Q178</f>
        <v>0</v>
      </c>
      <c r="R140" s="43">
        <f t="shared" si="49"/>
        <v>0</v>
      </c>
      <c r="S140" s="44">
        <f t="shared" si="50"/>
        <v>0</v>
      </c>
      <c r="T140" s="44">
        <f t="shared" si="51"/>
        <v>0</v>
      </c>
      <c r="U140" s="43">
        <f t="shared" si="52"/>
        <v>0</v>
      </c>
      <c r="V140" s="43">
        <f t="shared" si="53"/>
        <v>0</v>
      </c>
      <c r="W140" s="44">
        <f t="shared" si="54"/>
        <v>0</v>
      </c>
      <c r="X140" s="45"/>
    </row>
    <row r="141" spans="1:24" ht="15.75" x14ac:dyDescent="0.2">
      <c r="A141" s="73" t="s">
        <v>19</v>
      </c>
      <c r="B141" s="90"/>
      <c r="C141" s="90"/>
      <c r="D141" s="90"/>
      <c r="E141" s="90"/>
      <c r="F141" s="84"/>
      <c r="G141" s="85"/>
      <c r="H141" s="85"/>
      <c r="I141" s="85"/>
      <c r="J141" s="53"/>
      <c r="K141" s="53"/>
      <c r="L141" s="52"/>
      <c r="M141" s="53"/>
      <c r="N141" s="53"/>
      <c r="O141" s="53"/>
      <c r="P141" s="53"/>
      <c r="Q141" s="53"/>
      <c r="R141" s="54"/>
      <c r="S141" s="55"/>
      <c r="T141" s="55"/>
      <c r="U141" s="55"/>
      <c r="V141" s="55"/>
      <c r="W141" s="55"/>
      <c r="X141" s="45"/>
    </row>
    <row r="142" spans="1:24" ht="15" customHeight="1" x14ac:dyDescent="0.2">
      <c r="A142" s="315" t="s">
        <v>89</v>
      </c>
      <c r="B142" s="316">
        <v>290</v>
      </c>
      <c r="C142" s="316">
        <v>112</v>
      </c>
      <c r="D142" s="71" t="s">
        <v>58</v>
      </c>
      <c r="E142" s="71" t="s">
        <v>58</v>
      </c>
      <c r="F142" s="82">
        <f t="shared" ref="F142:F184" si="55">G142+H142+I142+J142+K142</f>
        <v>0</v>
      </c>
      <c r="G142" s="75">
        <f>G143+G144+G145+G146+G147</f>
        <v>0</v>
      </c>
      <c r="H142" s="75">
        <f>H143+H144+H145+H146+H147</f>
        <v>0</v>
      </c>
      <c r="I142" s="75">
        <f>I143+I144+I145+I146+I147</f>
        <v>0</v>
      </c>
      <c r="J142" s="66">
        <f>J143+J144+J145+J146+J147</f>
        <v>0</v>
      </c>
      <c r="K142" s="66">
        <f>K143+K144+K145+K146+K147</f>
        <v>0</v>
      </c>
      <c r="L142" s="41">
        <f t="shared" ref="L142:L184" si="56">M142+N142+O142+P142+Q142</f>
        <v>0</v>
      </c>
      <c r="M142" s="66">
        <f>M143+M144+M145+M146+M147</f>
        <v>0</v>
      </c>
      <c r="N142" s="66">
        <f>N143+N144+N145+N146+N147</f>
        <v>0</v>
      </c>
      <c r="O142" s="66">
        <f>O143+O144+O145+O146+O147</f>
        <v>0</v>
      </c>
      <c r="P142" s="66">
        <f>P143+P144+P145+P146+P147</f>
        <v>0</v>
      </c>
      <c r="Q142" s="66">
        <f>Q143+Q144+Q145+Q146+Q147</f>
        <v>0</v>
      </c>
      <c r="R142" s="43">
        <f t="shared" ref="R142:R184" si="57">S142+T142+U142+W142+V142</f>
        <v>0</v>
      </c>
      <c r="S142" s="44">
        <f t="shared" ref="S142:S184" si="58">M142-G142</f>
        <v>0</v>
      </c>
      <c r="T142" s="44">
        <f t="shared" ref="T142:T184" si="59">N142-H142</f>
        <v>0</v>
      </c>
      <c r="U142" s="43">
        <f t="shared" ref="U142:U184" si="60">O142-I142</f>
        <v>0</v>
      </c>
      <c r="V142" s="43">
        <f t="shared" ref="V142:V184" si="61">P142-J142</f>
        <v>0</v>
      </c>
      <c r="W142" s="44">
        <f t="shared" ref="W142:W184" si="62">Q142-K142</f>
        <v>0</v>
      </c>
      <c r="X142" s="45"/>
    </row>
    <row r="143" spans="1:24" x14ac:dyDescent="0.2">
      <c r="A143" s="315"/>
      <c r="B143" s="316"/>
      <c r="C143" s="316"/>
      <c r="D143" s="72" t="s">
        <v>60</v>
      </c>
      <c r="E143" s="72" t="s">
        <v>61</v>
      </c>
      <c r="F143" s="82">
        <f t="shared" si="55"/>
        <v>0</v>
      </c>
      <c r="G143" s="69"/>
      <c r="H143" s="69"/>
      <c r="I143" s="69"/>
      <c r="J143" s="70"/>
      <c r="K143" s="70"/>
      <c r="L143" s="41">
        <f t="shared" si="56"/>
        <v>0</v>
      </c>
      <c r="M143" s="70">
        <f>'Касс. план Обл. бюдж.'!G143</f>
        <v>0</v>
      </c>
      <c r="N143" s="70">
        <f>'Касс. план ХМАО'!G143</f>
        <v>0</v>
      </c>
      <c r="O143" s="70">
        <f>'Субсидия (50500)'!G143</f>
        <v>0</v>
      </c>
      <c r="P143" s="70">
        <f>'Касс.пл.Внеб.(50300)СВОД'!G143</f>
        <v>0</v>
      </c>
      <c r="Q143" s="70">
        <f>'Касс.пл.Мед.стр.(00000)'!G143</f>
        <v>0</v>
      </c>
      <c r="R143" s="43">
        <f t="shared" si="57"/>
        <v>0</v>
      </c>
      <c r="S143" s="44">
        <f t="shared" si="58"/>
        <v>0</v>
      </c>
      <c r="T143" s="44">
        <f t="shared" si="59"/>
        <v>0</v>
      </c>
      <c r="U143" s="43">
        <f t="shared" si="60"/>
        <v>0</v>
      </c>
      <c r="V143" s="43">
        <f t="shared" si="61"/>
        <v>0</v>
      </c>
      <c r="W143" s="44">
        <f t="shared" si="62"/>
        <v>0</v>
      </c>
      <c r="X143" s="45"/>
    </row>
    <row r="144" spans="1:24" x14ac:dyDescent="0.2">
      <c r="A144" s="315"/>
      <c r="B144" s="316"/>
      <c r="C144" s="316"/>
      <c r="D144" s="72" t="s">
        <v>62</v>
      </c>
      <c r="E144" s="72" t="s">
        <v>62</v>
      </c>
      <c r="F144" s="82">
        <f t="shared" si="55"/>
        <v>0</v>
      </c>
      <c r="G144" s="69"/>
      <c r="H144" s="69"/>
      <c r="I144" s="69"/>
      <c r="J144" s="70"/>
      <c r="K144" s="70"/>
      <c r="L144" s="41">
        <f t="shared" si="56"/>
        <v>0</v>
      </c>
      <c r="M144" s="70">
        <f>'Касс. план Обл. бюдж.'!G144</f>
        <v>0</v>
      </c>
      <c r="N144" s="70">
        <f>'Касс. план ХМАО'!G144</f>
        <v>0</v>
      </c>
      <c r="O144" s="70">
        <f>'Субсидия (50500)'!G144</f>
        <v>0</v>
      </c>
      <c r="P144" s="70">
        <f>'Касс.пл.Внеб.(50300)СВОД'!G144</f>
        <v>0</v>
      </c>
      <c r="Q144" s="70">
        <f>'Касс.пл.Мед.стр.(00000)'!G144</f>
        <v>0</v>
      </c>
      <c r="R144" s="43">
        <f t="shared" si="57"/>
        <v>0</v>
      </c>
      <c r="S144" s="44">
        <f t="shared" si="58"/>
        <v>0</v>
      </c>
      <c r="T144" s="44">
        <f t="shared" si="59"/>
        <v>0</v>
      </c>
      <c r="U144" s="43">
        <f t="shared" si="60"/>
        <v>0</v>
      </c>
      <c r="V144" s="43">
        <f t="shared" si="61"/>
        <v>0</v>
      </c>
      <c r="W144" s="44">
        <f t="shared" si="62"/>
        <v>0</v>
      </c>
      <c r="X144" s="45"/>
    </row>
    <row r="145" spans="1:24" x14ac:dyDescent="0.2">
      <c r="A145" s="315"/>
      <c r="B145" s="316"/>
      <c r="C145" s="316"/>
      <c r="D145" s="72" t="s">
        <v>63</v>
      </c>
      <c r="E145" s="72" t="s">
        <v>61</v>
      </c>
      <c r="F145" s="82">
        <f t="shared" si="55"/>
        <v>0</v>
      </c>
      <c r="G145" s="69"/>
      <c r="H145" s="69"/>
      <c r="I145" s="69"/>
      <c r="J145" s="70"/>
      <c r="K145" s="70"/>
      <c r="L145" s="41">
        <f t="shared" si="56"/>
        <v>0</v>
      </c>
      <c r="M145" s="70">
        <f>'Касс. план Обл. бюдж.'!G145</f>
        <v>0</v>
      </c>
      <c r="N145" s="70">
        <f>'Касс. план ХМАО'!G145</f>
        <v>0</v>
      </c>
      <c r="O145" s="70">
        <f>'Субсидия (50500)'!G145</f>
        <v>0</v>
      </c>
      <c r="P145" s="70">
        <f>'Касс.пл.Внеб.(50300)СВОД'!G145</f>
        <v>0</v>
      </c>
      <c r="Q145" s="70">
        <f>'Касс.пл.Мед.стр.(00000)'!G145</f>
        <v>0</v>
      </c>
      <c r="R145" s="43">
        <f t="shared" si="57"/>
        <v>0</v>
      </c>
      <c r="S145" s="44">
        <f t="shared" si="58"/>
        <v>0</v>
      </c>
      <c r="T145" s="44">
        <f t="shared" si="59"/>
        <v>0</v>
      </c>
      <c r="U145" s="43">
        <f t="shared" si="60"/>
        <v>0</v>
      </c>
      <c r="V145" s="43">
        <f t="shared" si="61"/>
        <v>0</v>
      </c>
      <c r="W145" s="44">
        <f t="shared" si="62"/>
        <v>0</v>
      </c>
      <c r="X145" s="45"/>
    </row>
    <row r="146" spans="1:24" x14ac:dyDescent="0.2">
      <c r="A146" s="315"/>
      <c r="B146" s="316"/>
      <c r="C146" s="316"/>
      <c r="D146" s="72" t="s">
        <v>64</v>
      </c>
      <c r="E146" s="72" t="s">
        <v>65</v>
      </c>
      <c r="F146" s="82">
        <f t="shared" si="55"/>
        <v>0</v>
      </c>
      <c r="G146" s="69"/>
      <c r="H146" s="69"/>
      <c r="I146" s="69"/>
      <c r="J146" s="70"/>
      <c r="K146" s="70"/>
      <c r="L146" s="41">
        <f t="shared" si="56"/>
        <v>0</v>
      </c>
      <c r="M146" s="70">
        <f>'Касс. план Обл. бюдж.'!G146</f>
        <v>0</v>
      </c>
      <c r="N146" s="70">
        <f>'Касс. план ХМАО'!G146</f>
        <v>0</v>
      </c>
      <c r="O146" s="70">
        <f>'Субсидия (50500)'!G146</f>
        <v>0</v>
      </c>
      <c r="P146" s="70">
        <f>'Касс.пл.Внеб.(50300)СВОД'!G146</f>
        <v>0</v>
      </c>
      <c r="Q146" s="70">
        <f>'Касс.пл.Мед.стр.(00000)'!G146</f>
        <v>0</v>
      </c>
      <c r="R146" s="43">
        <f t="shared" si="57"/>
        <v>0</v>
      </c>
      <c r="S146" s="44">
        <f t="shared" si="58"/>
        <v>0</v>
      </c>
      <c r="T146" s="44">
        <f t="shared" si="59"/>
        <v>0</v>
      </c>
      <c r="U146" s="43">
        <f t="shared" si="60"/>
        <v>0</v>
      </c>
      <c r="V146" s="43">
        <f t="shared" si="61"/>
        <v>0</v>
      </c>
      <c r="W146" s="44">
        <f t="shared" si="62"/>
        <v>0</v>
      </c>
      <c r="X146" s="45"/>
    </row>
    <row r="147" spans="1:24" x14ac:dyDescent="0.2">
      <c r="A147" s="315"/>
      <c r="B147" s="316"/>
      <c r="C147" s="316"/>
      <c r="D147" s="68" t="s">
        <v>64</v>
      </c>
      <c r="E147" s="68" t="s">
        <v>66</v>
      </c>
      <c r="F147" s="82">
        <f t="shared" si="55"/>
        <v>0</v>
      </c>
      <c r="G147" s="69"/>
      <c r="H147" s="69"/>
      <c r="I147" s="69"/>
      <c r="J147" s="70"/>
      <c r="K147" s="70"/>
      <c r="L147" s="41">
        <f t="shared" si="56"/>
        <v>0</v>
      </c>
      <c r="M147" s="70">
        <f>'Касс. план Обл. бюдж.'!G147</f>
        <v>0</v>
      </c>
      <c r="N147" s="70">
        <f>'Касс. план ХМАО'!G147</f>
        <v>0</v>
      </c>
      <c r="O147" s="70">
        <f>'Субсидия (50500)'!G147</f>
        <v>0</v>
      </c>
      <c r="P147" s="70">
        <f>'Касс.пл.Внеб.(50300)СВОД'!G147</f>
        <v>0</v>
      </c>
      <c r="Q147" s="70">
        <f>'Касс.пл.Мед.стр.(00000)'!G147</f>
        <v>0</v>
      </c>
      <c r="R147" s="43">
        <f t="shared" si="57"/>
        <v>0</v>
      </c>
      <c r="S147" s="44">
        <f t="shared" si="58"/>
        <v>0</v>
      </c>
      <c r="T147" s="44">
        <f t="shared" si="59"/>
        <v>0</v>
      </c>
      <c r="U147" s="43">
        <f t="shared" si="60"/>
        <v>0</v>
      </c>
      <c r="V147" s="43">
        <f t="shared" si="61"/>
        <v>0</v>
      </c>
      <c r="W147" s="44">
        <f t="shared" si="62"/>
        <v>0</v>
      </c>
      <c r="X147" s="45"/>
    </row>
    <row r="148" spans="1:24" x14ac:dyDescent="0.2">
      <c r="A148" s="315"/>
      <c r="B148" s="316"/>
      <c r="C148" s="316">
        <v>244</v>
      </c>
      <c r="D148" s="71" t="s">
        <v>58</v>
      </c>
      <c r="E148" s="71" t="s">
        <v>58</v>
      </c>
      <c r="F148" s="82">
        <f t="shared" si="55"/>
        <v>0</v>
      </c>
      <c r="G148" s="75">
        <f>G149+G150+G151+G152+G153</f>
        <v>0</v>
      </c>
      <c r="H148" s="75">
        <f>H149+H150+H151+H152+H153</f>
        <v>0</v>
      </c>
      <c r="I148" s="75">
        <f>I149+I150+I151+I152+I153</f>
        <v>0</v>
      </c>
      <c r="J148" s="66">
        <f>J149+J150+J151+J152+J153</f>
        <v>0</v>
      </c>
      <c r="K148" s="66">
        <f>K149+K150+K151+K152+K153</f>
        <v>0</v>
      </c>
      <c r="L148" s="41">
        <f t="shared" si="56"/>
        <v>0</v>
      </c>
      <c r="M148" s="66">
        <f>M149+M150+M151+M152+M153</f>
        <v>0</v>
      </c>
      <c r="N148" s="66">
        <f>N149+N150+N151+N152+N153</f>
        <v>0</v>
      </c>
      <c r="O148" s="66">
        <f>O149+O150+O151+O152+O153</f>
        <v>0</v>
      </c>
      <c r="P148" s="66">
        <f>P149+P150+P151+P152+P153</f>
        <v>0</v>
      </c>
      <c r="Q148" s="66">
        <f>Q149+Q150+Q151+Q152+Q153</f>
        <v>0</v>
      </c>
      <c r="R148" s="43">
        <f t="shared" si="57"/>
        <v>0</v>
      </c>
      <c r="S148" s="44">
        <f t="shared" si="58"/>
        <v>0</v>
      </c>
      <c r="T148" s="44">
        <f t="shared" si="59"/>
        <v>0</v>
      </c>
      <c r="U148" s="43">
        <f t="shared" si="60"/>
        <v>0</v>
      </c>
      <c r="V148" s="43">
        <f t="shared" si="61"/>
        <v>0</v>
      </c>
      <c r="W148" s="44">
        <f t="shared" si="62"/>
        <v>0</v>
      </c>
      <c r="X148" s="45"/>
    </row>
    <row r="149" spans="1:24" x14ac:dyDescent="0.2">
      <c r="A149" s="315"/>
      <c r="B149" s="316"/>
      <c r="C149" s="316"/>
      <c r="D149" s="72" t="s">
        <v>60</v>
      </c>
      <c r="E149" s="72" t="s">
        <v>61</v>
      </c>
      <c r="F149" s="82">
        <f t="shared" si="55"/>
        <v>0</v>
      </c>
      <c r="G149" s="69"/>
      <c r="H149" s="69"/>
      <c r="I149" s="69"/>
      <c r="J149" s="70"/>
      <c r="K149" s="70"/>
      <c r="L149" s="41">
        <f t="shared" si="56"/>
        <v>0</v>
      </c>
      <c r="M149" s="70">
        <f>'Касс. план Обл. бюдж.'!G149</f>
        <v>0</v>
      </c>
      <c r="N149" s="70">
        <f>'Касс. план ХМАО'!G149</f>
        <v>0</v>
      </c>
      <c r="O149" s="70">
        <f>'Субсидия (50500)'!G149</f>
        <v>0</v>
      </c>
      <c r="P149" s="70">
        <f>'Касс.пл.Внеб.(50300)СВОД'!G149</f>
        <v>0</v>
      </c>
      <c r="Q149" s="70">
        <f>'Касс.пл.Мед.стр.(00000)'!G149</f>
        <v>0</v>
      </c>
      <c r="R149" s="43">
        <f t="shared" si="57"/>
        <v>0</v>
      </c>
      <c r="S149" s="44">
        <f t="shared" si="58"/>
        <v>0</v>
      </c>
      <c r="T149" s="44">
        <f t="shared" si="59"/>
        <v>0</v>
      </c>
      <c r="U149" s="43">
        <f t="shared" si="60"/>
        <v>0</v>
      </c>
      <c r="V149" s="43">
        <f t="shared" si="61"/>
        <v>0</v>
      </c>
      <c r="W149" s="44">
        <f t="shared" si="62"/>
        <v>0</v>
      </c>
      <c r="X149" s="45"/>
    </row>
    <row r="150" spans="1:24" x14ac:dyDescent="0.2">
      <c r="A150" s="315"/>
      <c r="B150" s="316"/>
      <c r="C150" s="316"/>
      <c r="D150" s="72" t="s">
        <v>62</v>
      </c>
      <c r="E150" s="72" t="s">
        <v>62</v>
      </c>
      <c r="F150" s="82">
        <f t="shared" si="55"/>
        <v>0</v>
      </c>
      <c r="G150" s="69"/>
      <c r="H150" s="69"/>
      <c r="I150" s="69"/>
      <c r="J150" s="70"/>
      <c r="K150" s="70"/>
      <c r="L150" s="41">
        <f t="shared" si="56"/>
        <v>0</v>
      </c>
      <c r="M150" s="70">
        <f>'Касс. план Обл. бюдж.'!G150</f>
        <v>0</v>
      </c>
      <c r="N150" s="70">
        <f>'Касс. план ХМАО'!G150</f>
        <v>0</v>
      </c>
      <c r="O150" s="70">
        <f>'Субсидия (50500)'!G150</f>
        <v>0</v>
      </c>
      <c r="P150" s="70">
        <f>'Касс.пл.Внеб.(50300)СВОД'!G150</f>
        <v>0</v>
      </c>
      <c r="Q150" s="70">
        <f>'Касс.пл.Мед.стр.(00000)'!G150</f>
        <v>0</v>
      </c>
      <c r="R150" s="43">
        <f t="shared" si="57"/>
        <v>0</v>
      </c>
      <c r="S150" s="44">
        <f t="shared" si="58"/>
        <v>0</v>
      </c>
      <c r="T150" s="44">
        <f t="shared" si="59"/>
        <v>0</v>
      </c>
      <c r="U150" s="43">
        <f t="shared" si="60"/>
        <v>0</v>
      </c>
      <c r="V150" s="43">
        <f t="shared" si="61"/>
        <v>0</v>
      </c>
      <c r="W150" s="44">
        <f t="shared" si="62"/>
        <v>0</v>
      </c>
      <c r="X150" s="45"/>
    </row>
    <row r="151" spans="1:24" x14ac:dyDescent="0.2">
      <c r="A151" s="315"/>
      <c r="B151" s="316"/>
      <c r="C151" s="316"/>
      <c r="D151" s="72" t="s">
        <v>63</v>
      </c>
      <c r="E151" s="72" t="s">
        <v>61</v>
      </c>
      <c r="F151" s="82">
        <f t="shared" si="55"/>
        <v>0</v>
      </c>
      <c r="G151" s="69"/>
      <c r="H151" s="69"/>
      <c r="I151" s="69"/>
      <c r="J151" s="70"/>
      <c r="K151" s="70"/>
      <c r="L151" s="41">
        <f t="shared" si="56"/>
        <v>0</v>
      </c>
      <c r="M151" s="70">
        <f>'Касс. план Обл. бюдж.'!G151</f>
        <v>0</v>
      </c>
      <c r="N151" s="70">
        <f>'Касс. план ХМАО'!G151</f>
        <v>0</v>
      </c>
      <c r="O151" s="70">
        <f>'Субсидия (50500)'!G151</f>
        <v>0</v>
      </c>
      <c r="P151" s="70">
        <f>'Касс.пл.Внеб.(50300)СВОД'!G151</f>
        <v>0</v>
      </c>
      <c r="Q151" s="70">
        <f>'Касс.пл.Мед.стр.(00000)'!G151</f>
        <v>0</v>
      </c>
      <c r="R151" s="43">
        <f t="shared" si="57"/>
        <v>0</v>
      </c>
      <c r="S151" s="44">
        <f t="shared" si="58"/>
        <v>0</v>
      </c>
      <c r="T151" s="44">
        <f t="shared" si="59"/>
        <v>0</v>
      </c>
      <c r="U151" s="43">
        <f t="shared" si="60"/>
        <v>0</v>
      </c>
      <c r="V151" s="43">
        <f t="shared" si="61"/>
        <v>0</v>
      </c>
      <c r="W151" s="44">
        <f t="shared" si="62"/>
        <v>0</v>
      </c>
      <c r="X151" s="45"/>
    </row>
    <row r="152" spans="1:24" x14ac:dyDescent="0.2">
      <c r="A152" s="315"/>
      <c r="B152" s="316"/>
      <c r="C152" s="316"/>
      <c r="D152" s="72" t="s">
        <v>64</v>
      </c>
      <c r="E152" s="72" t="s">
        <v>65</v>
      </c>
      <c r="F152" s="82">
        <f t="shared" si="55"/>
        <v>0</v>
      </c>
      <c r="G152" s="69"/>
      <c r="H152" s="69"/>
      <c r="I152" s="69"/>
      <c r="J152" s="70"/>
      <c r="K152" s="70"/>
      <c r="L152" s="41">
        <f t="shared" si="56"/>
        <v>0</v>
      </c>
      <c r="M152" s="70">
        <f>'Касс. план Обл. бюдж.'!G152</f>
        <v>0</v>
      </c>
      <c r="N152" s="70">
        <f>'Касс. план ХМАО'!G152</f>
        <v>0</v>
      </c>
      <c r="O152" s="70">
        <f>'Субсидия (50500)'!G152</f>
        <v>0</v>
      </c>
      <c r="P152" s="70">
        <f>'Касс.пл.Внеб.(50300)СВОД'!G152</f>
        <v>0</v>
      </c>
      <c r="Q152" s="70">
        <f>'Касс.пл.Мед.стр.(00000)'!G152</f>
        <v>0</v>
      </c>
      <c r="R152" s="43">
        <f t="shared" si="57"/>
        <v>0</v>
      </c>
      <c r="S152" s="44">
        <f t="shared" si="58"/>
        <v>0</v>
      </c>
      <c r="T152" s="44">
        <f t="shared" si="59"/>
        <v>0</v>
      </c>
      <c r="U152" s="43">
        <f t="shared" si="60"/>
        <v>0</v>
      </c>
      <c r="V152" s="43">
        <f t="shared" si="61"/>
        <v>0</v>
      </c>
      <c r="W152" s="44">
        <f t="shared" si="62"/>
        <v>0</v>
      </c>
      <c r="X152" s="45"/>
    </row>
    <row r="153" spans="1:24" x14ac:dyDescent="0.2">
      <c r="A153" s="315"/>
      <c r="B153" s="316"/>
      <c r="C153" s="316"/>
      <c r="D153" s="68" t="s">
        <v>64</v>
      </c>
      <c r="E153" s="68" t="s">
        <v>66</v>
      </c>
      <c r="F153" s="82">
        <f t="shared" si="55"/>
        <v>0</v>
      </c>
      <c r="G153" s="69"/>
      <c r="H153" s="69"/>
      <c r="I153" s="69"/>
      <c r="J153" s="70"/>
      <c r="K153" s="70"/>
      <c r="L153" s="41">
        <f t="shared" si="56"/>
        <v>0</v>
      </c>
      <c r="M153" s="70">
        <f>'Касс. план Обл. бюдж.'!G153</f>
        <v>0</v>
      </c>
      <c r="N153" s="70">
        <f>'Касс. план ХМАО'!G153</f>
        <v>0</v>
      </c>
      <c r="O153" s="70">
        <f>'Субсидия (50500)'!G153</f>
        <v>0</v>
      </c>
      <c r="P153" s="70">
        <f>'Касс.пл.Внеб.(50300)СВОД'!G153</f>
        <v>0</v>
      </c>
      <c r="Q153" s="70">
        <f>'Касс.пл.Мед.стр.(00000)'!G153</f>
        <v>0</v>
      </c>
      <c r="R153" s="43">
        <f t="shared" si="57"/>
        <v>0</v>
      </c>
      <c r="S153" s="44">
        <f t="shared" si="58"/>
        <v>0</v>
      </c>
      <c r="T153" s="44">
        <f t="shared" si="59"/>
        <v>0</v>
      </c>
      <c r="U153" s="43">
        <f t="shared" si="60"/>
        <v>0</v>
      </c>
      <c r="V153" s="43">
        <f t="shared" si="61"/>
        <v>0</v>
      </c>
      <c r="W153" s="44">
        <f t="shared" si="62"/>
        <v>0</v>
      </c>
      <c r="X153" s="45"/>
    </row>
    <row r="154" spans="1:24" x14ac:dyDescent="0.2">
      <c r="A154" s="315"/>
      <c r="B154" s="316"/>
      <c r="C154" s="316">
        <v>260</v>
      </c>
      <c r="D154" s="71" t="s">
        <v>58</v>
      </c>
      <c r="E154" s="71" t="s">
        <v>58</v>
      </c>
      <c r="F154" s="82">
        <f t="shared" si="55"/>
        <v>0</v>
      </c>
      <c r="G154" s="75">
        <f>G155+G156+G157+G158+G159</f>
        <v>0</v>
      </c>
      <c r="H154" s="75">
        <f>H155+H156+H157+H158+H159</f>
        <v>0</v>
      </c>
      <c r="I154" s="75">
        <f>I155+I156+I157+I158+I159</f>
        <v>0</v>
      </c>
      <c r="J154" s="66">
        <f>J155+J156+J157+J158+J159</f>
        <v>0</v>
      </c>
      <c r="K154" s="66">
        <f>K155+K156+K157+K158+K159</f>
        <v>0</v>
      </c>
      <c r="L154" s="41">
        <f t="shared" si="56"/>
        <v>0</v>
      </c>
      <c r="M154" s="66">
        <f>M155+M156+M157+M158+M159</f>
        <v>0</v>
      </c>
      <c r="N154" s="66">
        <f>N155+N156+N157+N158+N159</f>
        <v>0</v>
      </c>
      <c r="O154" s="66">
        <f>O155+O156+O157+O158+O159</f>
        <v>0</v>
      </c>
      <c r="P154" s="66">
        <f>P155+P156+P157+P158+P159</f>
        <v>0</v>
      </c>
      <c r="Q154" s="66">
        <f>Q155+Q156+Q157+Q158+Q159</f>
        <v>0</v>
      </c>
      <c r="R154" s="43">
        <f t="shared" si="57"/>
        <v>0</v>
      </c>
      <c r="S154" s="44">
        <f t="shared" si="58"/>
        <v>0</v>
      </c>
      <c r="T154" s="44">
        <f t="shared" si="59"/>
        <v>0</v>
      </c>
      <c r="U154" s="43">
        <f t="shared" si="60"/>
        <v>0</v>
      </c>
      <c r="V154" s="43">
        <f t="shared" si="61"/>
        <v>0</v>
      </c>
      <c r="W154" s="44">
        <f t="shared" si="62"/>
        <v>0</v>
      </c>
      <c r="X154" s="45"/>
    </row>
    <row r="155" spans="1:24" x14ac:dyDescent="0.2">
      <c r="A155" s="315"/>
      <c r="B155" s="316"/>
      <c r="C155" s="316"/>
      <c r="D155" s="72" t="s">
        <v>60</v>
      </c>
      <c r="E155" s="72" t="s">
        <v>61</v>
      </c>
      <c r="F155" s="82">
        <f t="shared" si="55"/>
        <v>0</v>
      </c>
      <c r="G155" s="69"/>
      <c r="H155" s="69"/>
      <c r="I155" s="69"/>
      <c r="J155" s="70"/>
      <c r="K155" s="70"/>
      <c r="L155" s="41">
        <f t="shared" si="56"/>
        <v>0</v>
      </c>
      <c r="M155" s="70">
        <f>'Касс. план Обл. бюдж.'!G155</f>
        <v>0</v>
      </c>
      <c r="N155" s="70">
        <f>'Касс. план ХМАО'!G155</f>
        <v>0</v>
      </c>
      <c r="O155" s="70">
        <f>'Субсидия (50500)'!G155</f>
        <v>0</v>
      </c>
      <c r="P155" s="70">
        <f>'Касс.пл.Внеб.(50300)СВОД'!G155</f>
        <v>0</v>
      </c>
      <c r="Q155" s="70">
        <f>'Касс.пл.Мед.стр.(00000)'!G155</f>
        <v>0</v>
      </c>
      <c r="R155" s="43">
        <f t="shared" si="57"/>
        <v>0</v>
      </c>
      <c r="S155" s="44">
        <f t="shared" si="58"/>
        <v>0</v>
      </c>
      <c r="T155" s="44">
        <f t="shared" si="59"/>
        <v>0</v>
      </c>
      <c r="U155" s="43">
        <f t="shared" si="60"/>
        <v>0</v>
      </c>
      <c r="V155" s="43">
        <f t="shared" si="61"/>
        <v>0</v>
      </c>
      <c r="W155" s="44">
        <f t="shared" si="62"/>
        <v>0</v>
      </c>
      <c r="X155" s="45"/>
    </row>
    <row r="156" spans="1:24" x14ac:dyDescent="0.2">
      <c r="A156" s="315"/>
      <c r="B156" s="316"/>
      <c r="C156" s="316"/>
      <c r="D156" s="72" t="s">
        <v>62</v>
      </c>
      <c r="E156" s="72" t="s">
        <v>62</v>
      </c>
      <c r="F156" s="82">
        <f t="shared" si="55"/>
        <v>0</v>
      </c>
      <c r="G156" s="69"/>
      <c r="H156" s="69"/>
      <c r="I156" s="69"/>
      <c r="J156" s="70"/>
      <c r="K156" s="70"/>
      <c r="L156" s="41">
        <f t="shared" si="56"/>
        <v>0</v>
      </c>
      <c r="M156" s="70">
        <f>'Касс. план Обл. бюдж.'!G156</f>
        <v>0</v>
      </c>
      <c r="N156" s="70">
        <f>'Касс. план ХМАО'!G156</f>
        <v>0</v>
      </c>
      <c r="O156" s="70">
        <f>'Субсидия (50500)'!G156</f>
        <v>0</v>
      </c>
      <c r="P156" s="70">
        <f>'Касс.пл.Внеб.(50300)СВОД'!G156</f>
        <v>0</v>
      </c>
      <c r="Q156" s="70">
        <f>'Касс.пл.Мед.стр.(00000)'!G156</f>
        <v>0</v>
      </c>
      <c r="R156" s="43">
        <f t="shared" si="57"/>
        <v>0</v>
      </c>
      <c r="S156" s="44">
        <f t="shared" si="58"/>
        <v>0</v>
      </c>
      <c r="T156" s="44">
        <f t="shared" si="59"/>
        <v>0</v>
      </c>
      <c r="U156" s="43">
        <f t="shared" si="60"/>
        <v>0</v>
      </c>
      <c r="V156" s="43">
        <f t="shared" si="61"/>
        <v>0</v>
      </c>
      <c r="W156" s="44">
        <f t="shared" si="62"/>
        <v>0</v>
      </c>
      <c r="X156" s="45"/>
    </row>
    <row r="157" spans="1:24" x14ac:dyDescent="0.2">
      <c r="A157" s="315"/>
      <c r="B157" s="316"/>
      <c r="C157" s="316"/>
      <c r="D157" s="72" t="s">
        <v>63</v>
      </c>
      <c r="E157" s="72" t="s">
        <v>61</v>
      </c>
      <c r="F157" s="82">
        <f t="shared" si="55"/>
        <v>0</v>
      </c>
      <c r="G157" s="69"/>
      <c r="H157" s="69"/>
      <c r="I157" s="69"/>
      <c r="J157" s="70"/>
      <c r="K157" s="70"/>
      <c r="L157" s="41">
        <f t="shared" si="56"/>
        <v>0</v>
      </c>
      <c r="M157" s="70">
        <f>'Касс. план Обл. бюдж.'!G157</f>
        <v>0</v>
      </c>
      <c r="N157" s="70">
        <f>'Касс. план ХМАО'!G157</f>
        <v>0</v>
      </c>
      <c r="O157" s="70">
        <f>'Субсидия (50500)'!G157</f>
        <v>0</v>
      </c>
      <c r="P157" s="70">
        <f>'Касс.пл.Внеб.(50300)СВОД'!G157</f>
        <v>0</v>
      </c>
      <c r="Q157" s="70">
        <f>'Касс.пл.Мед.стр.(00000)'!G157</f>
        <v>0</v>
      </c>
      <c r="R157" s="43">
        <f t="shared" si="57"/>
        <v>0</v>
      </c>
      <c r="S157" s="44">
        <f t="shared" si="58"/>
        <v>0</v>
      </c>
      <c r="T157" s="44">
        <f t="shared" si="59"/>
        <v>0</v>
      </c>
      <c r="U157" s="43">
        <f t="shared" si="60"/>
        <v>0</v>
      </c>
      <c r="V157" s="43">
        <f t="shared" si="61"/>
        <v>0</v>
      </c>
      <c r="W157" s="44">
        <f t="shared" si="62"/>
        <v>0</v>
      </c>
      <c r="X157" s="45"/>
    </row>
    <row r="158" spans="1:24" x14ac:dyDescent="0.2">
      <c r="A158" s="315"/>
      <c r="B158" s="316"/>
      <c r="C158" s="316"/>
      <c r="D158" s="72" t="s">
        <v>64</v>
      </c>
      <c r="E158" s="72" t="s">
        <v>65</v>
      </c>
      <c r="F158" s="82">
        <f t="shared" si="55"/>
        <v>0</v>
      </c>
      <c r="G158" s="69"/>
      <c r="H158" s="69"/>
      <c r="I158" s="69"/>
      <c r="J158" s="70"/>
      <c r="K158" s="70"/>
      <c r="L158" s="41">
        <f t="shared" si="56"/>
        <v>0</v>
      </c>
      <c r="M158" s="70">
        <f>'Касс. план Обл. бюдж.'!G158</f>
        <v>0</v>
      </c>
      <c r="N158" s="70">
        <f>'Касс. план ХМАО'!G158</f>
        <v>0</v>
      </c>
      <c r="O158" s="70">
        <f>'Субсидия (50500)'!G158</f>
        <v>0</v>
      </c>
      <c r="P158" s="70">
        <f>'Касс.пл.Внеб.(50300)СВОД'!G158</f>
        <v>0</v>
      </c>
      <c r="Q158" s="70">
        <f>'Касс.пл.Мед.стр.(00000)'!G158</f>
        <v>0</v>
      </c>
      <c r="R158" s="43">
        <f t="shared" si="57"/>
        <v>0</v>
      </c>
      <c r="S158" s="44">
        <f t="shared" si="58"/>
        <v>0</v>
      </c>
      <c r="T158" s="44">
        <f t="shared" si="59"/>
        <v>0</v>
      </c>
      <c r="U158" s="43">
        <f t="shared" si="60"/>
        <v>0</v>
      </c>
      <c r="V158" s="43">
        <f t="shared" si="61"/>
        <v>0</v>
      </c>
      <c r="W158" s="44">
        <f t="shared" si="62"/>
        <v>0</v>
      </c>
      <c r="X158" s="45"/>
    </row>
    <row r="159" spans="1:24" x14ac:dyDescent="0.2">
      <c r="A159" s="315"/>
      <c r="B159" s="316"/>
      <c r="C159" s="316"/>
      <c r="D159" s="68" t="s">
        <v>64</v>
      </c>
      <c r="E159" s="68" t="s">
        <v>66</v>
      </c>
      <c r="F159" s="82">
        <f t="shared" si="55"/>
        <v>0</v>
      </c>
      <c r="G159" s="69"/>
      <c r="H159" s="69"/>
      <c r="I159" s="69"/>
      <c r="J159" s="70"/>
      <c r="K159" s="70"/>
      <c r="L159" s="41">
        <f t="shared" si="56"/>
        <v>0</v>
      </c>
      <c r="M159" s="70">
        <f>'Касс. план Обл. бюдж.'!G159</f>
        <v>0</v>
      </c>
      <c r="N159" s="70">
        <f>'Касс. план ХМАО'!G159</f>
        <v>0</v>
      </c>
      <c r="O159" s="70">
        <f>'Субсидия (50500)'!G159</f>
        <v>0</v>
      </c>
      <c r="P159" s="70">
        <f>'Касс.пл.Внеб.(50300)СВОД'!G159</f>
        <v>0</v>
      </c>
      <c r="Q159" s="70">
        <f>'Касс.пл.Мед.стр.(00000)'!G159</f>
        <v>0</v>
      </c>
      <c r="R159" s="43">
        <f t="shared" si="57"/>
        <v>0</v>
      </c>
      <c r="S159" s="44">
        <f t="shared" si="58"/>
        <v>0</v>
      </c>
      <c r="T159" s="44">
        <f t="shared" si="59"/>
        <v>0</v>
      </c>
      <c r="U159" s="43">
        <f t="shared" si="60"/>
        <v>0</v>
      </c>
      <c r="V159" s="43">
        <f t="shared" si="61"/>
        <v>0</v>
      </c>
      <c r="W159" s="44">
        <f t="shared" si="62"/>
        <v>0</v>
      </c>
      <c r="X159" s="45"/>
    </row>
    <row r="160" spans="1:24" x14ac:dyDescent="0.2">
      <c r="A160" s="315"/>
      <c r="B160" s="316"/>
      <c r="C160" s="316">
        <v>831</v>
      </c>
      <c r="D160" s="71" t="s">
        <v>58</v>
      </c>
      <c r="E160" s="71" t="s">
        <v>58</v>
      </c>
      <c r="F160" s="82">
        <f t="shared" si="55"/>
        <v>0</v>
      </c>
      <c r="G160" s="75">
        <f>G161+G162+G163+G164+G165</f>
        <v>0</v>
      </c>
      <c r="H160" s="75">
        <f>H161+H162+H163+H164+H165</f>
        <v>0</v>
      </c>
      <c r="I160" s="75">
        <f>I161+I162+I163+I164+I165</f>
        <v>0</v>
      </c>
      <c r="J160" s="66">
        <f>J161+J162+J163+J164+J165</f>
        <v>0</v>
      </c>
      <c r="K160" s="66">
        <f>K161+K162+K163+K164+K165</f>
        <v>0</v>
      </c>
      <c r="L160" s="41">
        <f t="shared" si="56"/>
        <v>0</v>
      </c>
      <c r="M160" s="66">
        <f>M161+M162+M163+M164+M165</f>
        <v>0</v>
      </c>
      <c r="N160" s="66">
        <f>N161+N162+N163+N164+N165</f>
        <v>0</v>
      </c>
      <c r="O160" s="66">
        <f>O161+O162+O163+O164+O165</f>
        <v>0</v>
      </c>
      <c r="P160" s="66">
        <f>P161+P162+P163+P164+P165</f>
        <v>0</v>
      </c>
      <c r="Q160" s="66">
        <f>Q161+Q162+Q163+Q164+Q165</f>
        <v>0</v>
      </c>
      <c r="R160" s="43">
        <f t="shared" si="57"/>
        <v>0</v>
      </c>
      <c r="S160" s="44">
        <f t="shared" si="58"/>
        <v>0</v>
      </c>
      <c r="T160" s="44">
        <f t="shared" si="59"/>
        <v>0</v>
      </c>
      <c r="U160" s="43">
        <f t="shared" si="60"/>
        <v>0</v>
      </c>
      <c r="V160" s="43">
        <f t="shared" si="61"/>
        <v>0</v>
      </c>
      <c r="W160" s="44">
        <f t="shared" si="62"/>
        <v>0</v>
      </c>
      <c r="X160" s="45"/>
    </row>
    <row r="161" spans="1:24" x14ac:dyDescent="0.2">
      <c r="A161" s="315"/>
      <c r="B161" s="316"/>
      <c r="C161" s="316"/>
      <c r="D161" s="72" t="s">
        <v>60</v>
      </c>
      <c r="E161" s="72" t="s">
        <v>61</v>
      </c>
      <c r="F161" s="82">
        <f t="shared" si="55"/>
        <v>0</v>
      </c>
      <c r="G161" s="69"/>
      <c r="H161" s="69"/>
      <c r="I161" s="69"/>
      <c r="J161" s="70"/>
      <c r="K161" s="70"/>
      <c r="L161" s="41">
        <f t="shared" si="56"/>
        <v>0</v>
      </c>
      <c r="M161" s="70">
        <f>'Касс. план Обл. бюдж.'!G161</f>
        <v>0</v>
      </c>
      <c r="N161" s="70">
        <f>'Касс. план ХМАО'!G161</f>
        <v>0</v>
      </c>
      <c r="O161" s="70">
        <f>'Субсидия (50500)'!G161</f>
        <v>0</v>
      </c>
      <c r="P161" s="70">
        <f>'Касс.пл.Внеб.(50300)СВОД'!G161</f>
        <v>0</v>
      </c>
      <c r="Q161" s="70">
        <f>'Касс.пл.Мед.стр.(00000)'!G161</f>
        <v>0</v>
      </c>
      <c r="R161" s="43">
        <f t="shared" si="57"/>
        <v>0</v>
      </c>
      <c r="S161" s="44">
        <f t="shared" si="58"/>
        <v>0</v>
      </c>
      <c r="T161" s="44">
        <f t="shared" si="59"/>
        <v>0</v>
      </c>
      <c r="U161" s="43">
        <f t="shared" si="60"/>
        <v>0</v>
      </c>
      <c r="V161" s="43">
        <f t="shared" si="61"/>
        <v>0</v>
      </c>
      <c r="W161" s="44">
        <f t="shared" si="62"/>
        <v>0</v>
      </c>
      <c r="X161" s="45"/>
    </row>
    <row r="162" spans="1:24" x14ac:dyDescent="0.2">
      <c r="A162" s="315"/>
      <c r="B162" s="316"/>
      <c r="C162" s="316"/>
      <c r="D162" s="72" t="s">
        <v>62</v>
      </c>
      <c r="E162" s="72" t="s">
        <v>62</v>
      </c>
      <c r="F162" s="82">
        <f t="shared" si="55"/>
        <v>0</v>
      </c>
      <c r="G162" s="69"/>
      <c r="H162" s="69"/>
      <c r="I162" s="69"/>
      <c r="J162" s="70"/>
      <c r="K162" s="70"/>
      <c r="L162" s="41">
        <f t="shared" si="56"/>
        <v>0</v>
      </c>
      <c r="M162" s="70">
        <f>'Касс. план Обл. бюдж.'!G162</f>
        <v>0</v>
      </c>
      <c r="N162" s="70">
        <f>'Касс. план ХМАО'!G162</f>
        <v>0</v>
      </c>
      <c r="O162" s="70">
        <f>'Субсидия (50500)'!G162</f>
        <v>0</v>
      </c>
      <c r="P162" s="70">
        <f>'Касс.пл.Внеб.(50300)СВОД'!G162</f>
        <v>0</v>
      </c>
      <c r="Q162" s="70">
        <f>'Касс.пл.Мед.стр.(00000)'!G162</f>
        <v>0</v>
      </c>
      <c r="R162" s="43">
        <f t="shared" si="57"/>
        <v>0</v>
      </c>
      <c r="S162" s="44">
        <f t="shared" si="58"/>
        <v>0</v>
      </c>
      <c r="T162" s="44">
        <f t="shared" si="59"/>
        <v>0</v>
      </c>
      <c r="U162" s="43">
        <f t="shared" si="60"/>
        <v>0</v>
      </c>
      <c r="V162" s="43">
        <f t="shared" si="61"/>
        <v>0</v>
      </c>
      <c r="W162" s="44">
        <f t="shared" si="62"/>
        <v>0</v>
      </c>
      <c r="X162" s="45"/>
    </row>
    <row r="163" spans="1:24" x14ac:dyDescent="0.2">
      <c r="A163" s="315"/>
      <c r="B163" s="316"/>
      <c r="C163" s="316"/>
      <c r="D163" s="72" t="s">
        <v>63</v>
      </c>
      <c r="E163" s="72" t="s">
        <v>61</v>
      </c>
      <c r="F163" s="82">
        <f t="shared" si="55"/>
        <v>0</v>
      </c>
      <c r="G163" s="69"/>
      <c r="H163" s="69"/>
      <c r="I163" s="69"/>
      <c r="J163" s="70"/>
      <c r="K163" s="70"/>
      <c r="L163" s="41">
        <f t="shared" si="56"/>
        <v>0</v>
      </c>
      <c r="M163" s="70">
        <f>'Касс. план Обл. бюдж.'!G163</f>
        <v>0</v>
      </c>
      <c r="N163" s="70">
        <f>'Касс. план ХМАО'!G163</f>
        <v>0</v>
      </c>
      <c r="O163" s="70">
        <f>'Субсидия (50500)'!G163</f>
        <v>0</v>
      </c>
      <c r="P163" s="70">
        <f>'Касс.пл.Внеб.(50300)СВОД'!G163</f>
        <v>0</v>
      </c>
      <c r="Q163" s="70">
        <f>'Касс.пл.Мед.стр.(00000)'!G163</f>
        <v>0</v>
      </c>
      <c r="R163" s="43">
        <f t="shared" si="57"/>
        <v>0</v>
      </c>
      <c r="S163" s="44">
        <f t="shared" si="58"/>
        <v>0</v>
      </c>
      <c r="T163" s="44">
        <f t="shared" si="59"/>
        <v>0</v>
      </c>
      <c r="U163" s="43">
        <f t="shared" si="60"/>
        <v>0</v>
      </c>
      <c r="V163" s="43">
        <f t="shared" si="61"/>
        <v>0</v>
      </c>
      <c r="W163" s="44">
        <f t="shared" si="62"/>
        <v>0</v>
      </c>
      <c r="X163" s="45"/>
    </row>
    <row r="164" spans="1:24" x14ac:dyDescent="0.2">
      <c r="A164" s="315"/>
      <c r="B164" s="316"/>
      <c r="C164" s="316"/>
      <c r="D164" s="72" t="s">
        <v>64</v>
      </c>
      <c r="E164" s="72" t="s">
        <v>65</v>
      </c>
      <c r="F164" s="82">
        <f t="shared" si="55"/>
        <v>0</v>
      </c>
      <c r="G164" s="69"/>
      <c r="H164" s="69"/>
      <c r="I164" s="69"/>
      <c r="J164" s="70"/>
      <c r="K164" s="70"/>
      <c r="L164" s="41">
        <f t="shared" si="56"/>
        <v>0</v>
      </c>
      <c r="M164" s="70">
        <f>'Касс. план Обл. бюдж.'!G164</f>
        <v>0</v>
      </c>
      <c r="N164" s="70">
        <f>'Касс. план ХМАО'!G164</f>
        <v>0</v>
      </c>
      <c r="O164" s="70">
        <f>'Субсидия (50500)'!G164</f>
        <v>0</v>
      </c>
      <c r="P164" s="70">
        <f>'Касс.пл.Внеб.(50300)СВОД'!G164</f>
        <v>0</v>
      </c>
      <c r="Q164" s="70">
        <f>'Касс.пл.Мед.стр.(00000)'!G164</f>
        <v>0</v>
      </c>
      <c r="R164" s="43">
        <f t="shared" si="57"/>
        <v>0</v>
      </c>
      <c r="S164" s="44">
        <f t="shared" si="58"/>
        <v>0</v>
      </c>
      <c r="T164" s="44">
        <f t="shared" si="59"/>
        <v>0</v>
      </c>
      <c r="U164" s="43">
        <f t="shared" si="60"/>
        <v>0</v>
      </c>
      <c r="V164" s="43">
        <f t="shared" si="61"/>
        <v>0</v>
      </c>
      <c r="W164" s="44">
        <f t="shared" si="62"/>
        <v>0</v>
      </c>
      <c r="X164" s="45"/>
    </row>
    <row r="165" spans="1:24" x14ac:dyDescent="0.2">
      <c r="A165" s="315"/>
      <c r="B165" s="316"/>
      <c r="C165" s="316"/>
      <c r="D165" s="68" t="s">
        <v>64</v>
      </c>
      <c r="E165" s="68" t="s">
        <v>66</v>
      </c>
      <c r="F165" s="82">
        <f t="shared" si="55"/>
        <v>0</v>
      </c>
      <c r="G165" s="69"/>
      <c r="H165" s="69"/>
      <c r="I165" s="69"/>
      <c r="J165" s="70"/>
      <c r="K165" s="70"/>
      <c r="L165" s="41">
        <f t="shared" si="56"/>
        <v>0</v>
      </c>
      <c r="M165" s="70">
        <f>'Касс. план Обл. бюдж.'!G165</f>
        <v>0</v>
      </c>
      <c r="N165" s="70">
        <f>'Касс. план ХМАО'!G165</f>
        <v>0</v>
      </c>
      <c r="O165" s="70">
        <f>'Субсидия (50500)'!G165</f>
        <v>0</v>
      </c>
      <c r="P165" s="70">
        <f>'Касс.пл.Внеб.(50300)СВОД'!G165</f>
        <v>0</v>
      </c>
      <c r="Q165" s="70">
        <f>'Касс.пл.Мед.стр.(00000)'!G165</f>
        <v>0</v>
      </c>
      <c r="R165" s="43">
        <f t="shared" si="57"/>
        <v>0</v>
      </c>
      <c r="S165" s="44">
        <f t="shared" si="58"/>
        <v>0</v>
      </c>
      <c r="T165" s="44">
        <f t="shared" si="59"/>
        <v>0</v>
      </c>
      <c r="U165" s="43">
        <f t="shared" si="60"/>
        <v>0</v>
      </c>
      <c r="V165" s="43">
        <f t="shared" si="61"/>
        <v>0</v>
      </c>
      <c r="W165" s="44">
        <f t="shared" si="62"/>
        <v>0</v>
      </c>
      <c r="X165" s="45"/>
    </row>
    <row r="166" spans="1:24" x14ac:dyDescent="0.2">
      <c r="A166" s="315"/>
      <c r="B166" s="316"/>
      <c r="C166" s="316">
        <v>851</v>
      </c>
      <c r="D166" s="71" t="s">
        <v>58</v>
      </c>
      <c r="E166" s="71" t="s">
        <v>58</v>
      </c>
      <c r="F166" s="82">
        <f t="shared" si="55"/>
        <v>0</v>
      </c>
      <c r="G166" s="75">
        <f>G167+G168+G169+G170+G171</f>
        <v>0</v>
      </c>
      <c r="H166" s="75">
        <f>H167+H168+H169+H170+H171</f>
        <v>0</v>
      </c>
      <c r="I166" s="75">
        <f>I167+I168+I169+I170+I171</f>
        <v>0</v>
      </c>
      <c r="J166" s="66">
        <f>J167+J168+J169+J170+J171</f>
        <v>0</v>
      </c>
      <c r="K166" s="66">
        <f>K167+K168+K169+K170+K171</f>
        <v>0</v>
      </c>
      <c r="L166" s="41">
        <f t="shared" si="56"/>
        <v>0</v>
      </c>
      <c r="M166" s="66">
        <f>M167+M168+M169+M170+M171</f>
        <v>0</v>
      </c>
      <c r="N166" s="66">
        <f>N167+N168+N169+N170+N171</f>
        <v>0</v>
      </c>
      <c r="O166" s="66">
        <f>O167+O168+O169+O170+O171</f>
        <v>0</v>
      </c>
      <c r="P166" s="66">
        <f>P167+P168+P169+P170+P171</f>
        <v>0</v>
      </c>
      <c r="Q166" s="66">
        <f>Q167+Q168+Q169+Q170+Q171</f>
        <v>0</v>
      </c>
      <c r="R166" s="43">
        <f t="shared" si="57"/>
        <v>0</v>
      </c>
      <c r="S166" s="44">
        <f t="shared" si="58"/>
        <v>0</v>
      </c>
      <c r="T166" s="44">
        <f t="shared" si="59"/>
        <v>0</v>
      </c>
      <c r="U166" s="43">
        <f t="shared" si="60"/>
        <v>0</v>
      </c>
      <c r="V166" s="43">
        <f t="shared" si="61"/>
        <v>0</v>
      </c>
      <c r="W166" s="44">
        <f t="shared" si="62"/>
        <v>0</v>
      </c>
      <c r="X166" s="45"/>
    </row>
    <row r="167" spans="1:24" x14ac:dyDescent="0.2">
      <c r="A167" s="315"/>
      <c r="B167" s="316"/>
      <c r="C167" s="316"/>
      <c r="D167" s="72" t="s">
        <v>60</v>
      </c>
      <c r="E167" s="72" t="s">
        <v>61</v>
      </c>
      <c r="F167" s="82">
        <f t="shared" si="55"/>
        <v>0</v>
      </c>
      <c r="G167" s="69"/>
      <c r="H167" s="69"/>
      <c r="I167" s="69"/>
      <c r="J167" s="70"/>
      <c r="K167" s="70"/>
      <c r="L167" s="41">
        <f t="shared" si="56"/>
        <v>0</v>
      </c>
      <c r="M167" s="70">
        <f>'Касс. план Обл. бюдж.'!G167</f>
        <v>0</v>
      </c>
      <c r="N167" s="70">
        <f>'Касс. план ХМАО'!G167</f>
        <v>0</v>
      </c>
      <c r="O167" s="70">
        <f>'Субсидия (50500)'!G167</f>
        <v>0</v>
      </c>
      <c r="P167" s="70">
        <f>'Касс.пл.Внеб.(50300)СВОД'!G167</f>
        <v>0</v>
      </c>
      <c r="Q167" s="70">
        <f>'Касс.пл.Мед.стр.(00000)'!G167</f>
        <v>0</v>
      </c>
      <c r="R167" s="43">
        <f t="shared" si="57"/>
        <v>0</v>
      </c>
      <c r="S167" s="44">
        <f t="shared" si="58"/>
        <v>0</v>
      </c>
      <c r="T167" s="44">
        <f t="shared" si="59"/>
        <v>0</v>
      </c>
      <c r="U167" s="43">
        <f t="shared" si="60"/>
        <v>0</v>
      </c>
      <c r="V167" s="43">
        <f t="shared" si="61"/>
        <v>0</v>
      </c>
      <c r="W167" s="44">
        <f t="shared" si="62"/>
        <v>0</v>
      </c>
      <c r="X167" s="45"/>
    </row>
    <row r="168" spans="1:24" x14ac:dyDescent="0.2">
      <c r="A168" s="315"/>
      <c r="B168" s="316"/>
      <c r="C168" s="316"/>
      <c r="D168" s="72" t="s">
        <v>62</v>
      </c>
      <c r="E168" s="72" t="s">
        <v>62</v>
      </c>
      <c r="F168" s="82">
        <f t="shared" si="55"/>
        <v>0</v>
      </c>
      <c r="G168" s="69"/>
      <c r="H168" s="69"/>
      <c r="I168" s="69"/>
      <c r="J168" s="70"/>
      <c r="K168" s="70"/>
      <c r="L168" s="41">
        <f t="shared" si="56"/>
        <v>0</v>
      </c>
      <c r="M168" s="70">
        <f>'Касс. план Обл. бюдж.'!G168</f>
        <v>0</v>
      </c>
      <c r="N168" s="70">
        <f>'Касс. план ХМАО'!G168</f>
        <v>0</v>
      </c>
      <c r="O168" s="70">
        <f>'Субсидия (50500)'!G168</f>
        <v>0</v>
      </c>
      <c r="P168" s="70">
        <f>'Касс.пл.Внеб.(50300)СВОД'!G168</f>
        <v>0</v>
      </c>
      <c r="Q168" s="70">
        <f>'Касс.пл.Мед.стр.(00000)'!G168</f>
        <v>0</v>
      </c>
      <c r="R168" s="43">
        <f t="shared" si="57"/>
        <v>0</v>
      </c>
      <c r="S168" s="44">
        <f t="shared" si="58"/>
        <v>0</v>
      </c>
      <c r="T168" s="44">
        <f t="shared" si="59"/>
        <v>0</v>
      </c>
      <c r="U168" s="43">
        <f t="shared" si="60"/>
        <v>0</v>
      </c>
      <c r="V168" s="43">
        <f t="shared" si="61"/>
        <v>0</v>
      </c>
      <c r="W168" s="44">
        <f t="shared" si="62"/>
        <v>0</v>
      </c>
      <c r="X168" s="45"/>
    </row>
    <row r="169" spans="1:24" x14ac:dyDescent="0.2">
      <c r="A169" s="315"/>
      <c r="B169" s="316"/>
      <c r="C169" s="316"/>
      <c r="D169" s="72" t="s">
        <v>63</v>
      </c>
      <c r="E169" s="72" t="s">
        <v>61</v>
      </c>
      <c r="F169" s="82">
        <f t="shared" si="55"/>
        <v>0</v>
      </c>
      <c r="G169" s="69"/>
      <c r="H169" s="69"/>
      <c r="I169" s="69"/>
      <c r="J169" s="70"/>
      <c r="K169" s="70"/>
      <c r="L169" s="41">
        <f t="shared" si="56"/>
        <v>0</v>
      </c>
      <c r="M169" s="70">
        <f>'Касс. план Обл. бюдж.'!G169</f>
        <v>0</v>
      </c>
      <c r="N169" s="70">
        <f>'Касс. план ХМАО'!G169</f>
        <v>0</v>
      </c>
      <c r="O169" s="70">
        <f>'Субсидия (50500)'!G169</f>
        <v>0</v>
      </c>
      <c r="P169" s="70">
        <f>'Касс.пл.Внеб.(50300)СВОД'!G169</f>
        <v>0</v>
      </c>
      <c r="Q169" s="70">
        <f>'Касс.пл.Мед.стр.(00000)'!G169</f>
        <v>0</v>
      </c>
      <c r="R169" s="43">
        <f t="shared" si="57"/>
        <v>0</v>
      </c>
      <c r="S169" s="44">
        <f t="shared" si="58"/>
        <v>0</v>
      </c>
      <c r="T169" s="44">
        <f t="shared" si="59"/>
        <v>0</v>
      </c>
      <c r="U169" s="43">
        <f t="shared" si="60"/>
        <v>0</v>
      </c>
      <c r="V169" s="43">
        <f t="shared" si="61"/>
        <v>0</v>
      </c>
      <c r="W169" s="44">
        <f t="shared" si="62"/>
        <v>0</v>
      </c>
      <c r="X169" s="45"/>
    </row>
    <row r="170" spans="1:24" x14ac:dyDescent="0.2">
      <c r="A170" s="315"/>
      <c r="B170" s="316"/>
      <c r="C170" s="316"/>
      <c r="D170" s="72" t="s">
        <v>64</v>
      </c>
      <c r="E170" s="72" t="s">
        <v>65</v>
      </c>
      <c r="F170" s="82">
        <f t="shared" si="55"/>
        <v>0</v>
      </c>
      <c r="G170" s="69"/>
      <c r="H170" s="69"/>
      <c r="I170" s="69"/>
      <c r="J170" s="70"/>
      <c r="K170" s="70"/>
      <c r="L170" s="41">
        <f t="shared" si="56"/>
        <v>0</v>
      </c>
      <c r="M170" s="70">
        <f>'Касс. план Обл. бюдж.'!G170</f>
        <v>0</v>
      </c>
      <c r="N170" s="70">
        <f>'Касс. план ХМАО'!G170</f>
        <v>0</v>
      </c>
      <c r="O170" s="70">
        <f>'Субсидия (50500)'!G170</f>
        <v>0</v>
      </c>
      <c r="P170" s="70">
        <f>'Касс.пл.Внеб.(50300)СВОД'!G170</f>
        <v>0</v>
      </c>
      <c r="Q170" s="70">
        <f>'Касс.пл.Мед.стр.(00000)'!G170</f>
        <v>0</v>
      </c>
      <c r="R170" s="43">
        <f t="shared" si="57"/>
        <v>0</v>
      </c>
      <c r="S170" s="44">
        <f t="shared" si="58"/>
        <v>0</v>
      </c>
      <c r="T170" s="44">
        <f t="shared" si="59"/>
        <v>0</v>
      </c>
      <c r="U170" s="43">
        <f t="shared" si="60"/>
        <v>0</v>
      </c>
      <c r="V170" s="43">
        <f t="shared" si="61"/>
        <v>0</v>
      </c>
      <c r="W170" s="44">
        <f t="shared" si="62"/>
        <v>0</v>
      </c>
      <c r="X170" s="45"/>
    </row>
    <row r="171" spans="1:24" x14ac:dyDescent="0.2">
      <c r="A171" s="315"/>
      <c r="B171" s="316"/>
      <c r="C171" s="316"/>
      <c r="D171" s="68" t="s">
        <v>64</v>
      </c>
      <c r="E171" s="68" t="s">
        <v>66</v>
      </c>
      <c r="F171" s="82">
        <f t="shared" si="55"/>
        <v>0</v>
      </c>
      <c r="G171" s="69"/>
      <c r="H171" s="69"/>
      <c r="I171" s="69"/>
      <c r="J171" s="70"/>
      <c r="K171" s="70"/>
      <c r="L171" s="41">
        <f t="shared" si="56"/>
        <v>0</v>
      </c>
      <c r="M171" s="70">
        <f>'Касс. план Обл. бюдж.'!G171</f>
        <v>0</v>
      </c>
      <c r="N171" s="70">
        <f>'Касс. план ХМАО'!G171</f>
        <v>0</v>
      </c>
      <c r="O171" s="70">
        <f>'Субсидия (50500)'!G171</f>
        <v>0</v>
      </c>
      <c r="P171" s="70">
        <f>'Касс.пл.Внеб.(50300)СВОД'!G171</f>
        <v>0</v>
      </c>
      <c r="Q171" s="70">
        <f>'Касс.пл.Мед.стр.(00000)'!G171</f>
        <v>0</v>
      </c>
      <c r="R171" s="43">
        <f t="shared" si="57"/>
        <v>0</v>
      </c>
      <c r="S171" s="44">
        <f t="shared" si="58"/>
        <v>0</v>
      </c>
      <c r="T171" s="44">
        <f t="shared" si="59"/>
        <v>0</v>
      </c>
      <c r="U171" s="43">
        <f t="shared" si="60"/>
        <v>0</v>
      </c>
      <c r="V171" s="43">
        <f t="shared" si="61"/>
        <v>0</v>
      </c>
      <c r="W171" s="44">
        <f t="shared" si="62"/>
        <v>0</v>
      </c>
      <c r="X171" s="45"/>
    </row>
    <row r="172" spans="1:24" x14ac:dyDescent="0.2">
      <c r="A172" s="315"/>
      <c r="B172" s="316"/>
      <c r="C172" s="316">
        <v>852</v>
      </c>
      <c r="D172" s="71" t="s">
        <v>58</v>
      </c>
      <c r="E172" s="71" t="s">
        <v>58</v>
      </c>
      <c r="F172" s="82">
        <f t="shared" si="55"/>
        <v>5000</v>
      </c>
      <c r="G172" s="75">
        <f>G173+G174+G175+G176+G177</f>
        <v>0</v>
      </c>
      <c r="H172" s="75">
        <f>H173+H174+H175+H176+H177</f>
        <v>0</v>
      </c>
      <c r="I172" s="75">
        <f>I173+I174+I175+I176+I177</f>
        <v>0</v>
      </c>
      <c r="J172" s="66">
        <f>J173+J174+J175+J176+J177</f>
        <v>5000</v>
      </c>
      <c r="K172" s="66">
        <f>K173+K174+K175+K176+K177</f>
        <v>0</v>
      </c>
      <c r="L172" s="41">
        <f t="shared" si="56"/>
        <v>5000</v>
      </c>
      <c r="M172" s="66">
        <f>M173+M174+M175+M176+M177</f>
        <v>0</v>
      </c>
      <c r="N172" s="66">
        <f>N173+N174+N175+N176+N177</f>
        <v>0</v>
      </c>
      <c r="O172" s="66">
        <f>O173+O174+O175+O176+O177</f>
        <v>0</v>
      </c>
      <c r="P172" s="66">
        <f>P173+P174+P175+P176+P177</f>
        <v>5000</v>
      </c>
      <c r="Q172" s="66">
        <f>Q173+Q174+Q175+Q176+Q177</f>
        <v>0</v>
      </c>
      <c r="R172" s="43">
        <f t="shared" si="57"/>
        <v>0</v>
      </c>
      <c r="S172" s="44">
        <f t="shared" si="58"/>
        <v>0</v>
      </c>
      <c r="T172" s="44">
        <f t="shared" si="59"/>
        <v>0</v>
      </c>
      <c r="U172" s="43">
        <f t="shared" si="60"/>
        <v>0</v>
      </c>
      <c r="V172" s="43">
        <f t="shared" si="61"/>
        <v>0</v>
      </c>
      <c r="W172" s="44">
        <f t="shared" si="62"/>
        <v>0</v>
      </c>
      <c r="X172" s="45"/>
    </row>
    <row r="173" spans="1:24" x14ac:dyDescent="0.2">
      <c r="A173" s="315"/>
      <c r="B173" s="316"/>
      <c r="C173" s="316"/>
      <c r="D173" s="72" t="s">
        <v>60</v>
      </c>
      <c r="E173" s="72" t="s">
        <v>61</v>
      </c>
      <c r="F173" s="82">
        <f t="shared" si="55"/>
        <v>0</v>
      </c>
      <c r="G173" s="69"/>
      <c r="H173" s="69"/>
      <c r="I173" s="69"/>
      <c r="J173" s="70"/>
      <c r="K173" s="70"/>
      <c r="L173" s="41">
        <f t="shared" si="56"/>
        <v>0</v>
      </c>
      <c r="M173" s="70">
        <f>'Касс. план Обл. бюдж.'!G173</f>
        <v>0</v>
      </c>
      <c r="N173" s="70">
        <f>'Касс. план ХМАО'!G173</f>
        <v>0</v>
      </c>
      <c r="O173" s="70">
        <f>'Субсидия (50500)'!G173</f>
        <v>0</v>
      </c>
      <c r="P173" s="70">
        <f>'Касс.пл.Внеб.(50300)СВОД'!G173</f>
        <v>0</v>
      </c>
      <c r="Q173" s="70">
        <f>'Касс.пл.Мед.стр.(00000)'!G173</f>
        <v>0</v>
      </c>
      <c r="R173" s="43">
        <f t="shared" si="57"/>
        <v>0</v>
      </c>
      <c r="S173" s="44">
        <f t="shared" si="58"/>
        <v>0</v>
      </c>
      <c r="T173" s="44">
        <f t="shared" si="59"/>
        <v>0</v>
      </c>
      <c r="U173" s="43">
        <f t="shared" si="60"/>
        <v>0</v>
      </c>
      <c r="V173" s="43">
        <f t="shared" si="61"/>
        <v>0</v>
      </c>
      <c r="W173" s="44">
        <f t="shared" si="62"/>
        <v>0</v>
      </c>
      <c r="X173" s="45"/>
    </row>
    <row r="174" spans="1:24" x14ac:dyDescent="0.2">
      <c r="A174" s="315"/>
      <c r="B174" s="316"/>
      <c r="C174" s="316"/>
      <c r="D174" s="72" t="s">
        <v>62</v>
      </c>
      <c r="E174" s="72" t="s">
        <v>62</v>
      </c>
      <c r="F174" s="82">
        <f t="shared" si="55"/>
        <v>0</v>
      </c>
      <c r="G174" s="69"/>
      <c r="H174" s="69"/>
      <c r="I174" s="69"/>
      <c r="J174" s="70"/>
      <c r="K174" s="70"/>
      <c r="L174" s="41">
        <f t="shared" si="56"/>
        <v>0</v>
      </c>
      <c r="M174" s="70">
        <f>'Касс. план Обл. бюдж.'!G174</f>
        <v>0</v>
      </c>
      <c r="N174" s="70">
        <f>'Касс. план ХМАО'!G174</f>
        <v>0</v>
      </c>
      <c r="O174" s="70">
        <f>'Субсидия (50500)'!G174</f>
        <v>0</v>
      </c>
      <c r="P174" s="70">
        <f>'Касс.пл.Внеб.(50300)СВОД'!G174</f>
        <v>0</v>
      </c>
      <c r="Q174" s="70">
        <f>'Касс.пл.Мед.стр.(00000)'!G174</f>
        <v>0</v>
      </c>
      <c r="R174" s="43">
        <f t="shared" si="57"/>
        <v>0</v>
      </c>
      <c r="S174" s="44">
        <f t="shared" si="58"/>
        <v>0</v>
      </c>
      <c r="T174" s="44">
        <f t="shared" si="59"/>
        <v>0</v>
      </c>
      <c r="U174" s="43">
        <f t="shared" si="60"/>
        <v>0</v>
      </c>
      <c r="V174" s="43">
        <f t="shared" si="61"/>
        <v>0</v>
      </c>
      <c r="W174" s="44">
        <f t="shared" si="62"/>
        <v>0</v>
      </c>
      <c r="X174" s="45"/>
    </row>
    <row r="175" spans="1:24" x14ac:dyDescent="0.2">
      <c r="A175" s="315"/>
      <c r="B175" s="316"/>
      <c r="C175" s="316"/>
      <c r="D175" s="72" t="s">
        <v>63</v>
      </c>
      <c r="E175" s="72" t="s">
        <v>61</v>
      </c>
      <c r="F175" s="82">
        <f t="shared" si="55"/>
        <v>0</v>
      </c>
      <c r="G175" s="69"/>
      <c r="H175" s="69"/>
      <c r="I175" s="69"/>
      <c r="J175" s="70"/>
      <c r="K175" s="70"/>
      <c r="L175" s="41">
        <f t="shared" si="56"/>
        <v>0</v>
      </c>
      <c r="M175" s="70">
        <f>'Касс. план Обл. бюдж.'!G175</f>
        <v>0</v>
      </c>
      <c r="N175" s="70">
        <f>'Касс. план ХМАО'!G175</f>
        <v>0</v>
      </c>
      <c r="O175" s="70">
        <f>'Субсидия (50500)'!G175</f>
        <v>0</v>
      </c>
      <c r="P175" s="70">
        <f>'Касс.пл.Внеб.(50300)СВОД'!G175</f>
        <v>0</v>
      </c>
      <c r="Q175" s="70">
        <f>'Касс.пл.Мед.стр.(00000)'!G175</f>
        <v>0</v>
      </c>
      <c r="R175" s="43">
        <f t="shared" si="57"/>
        <v>0</v>
      </c>
      <c r="S175" s="44">
        <f t="shared" si="58"/>
        <v>0</v>
      </c>
      <c r="T175" s="44">
        <f t="shared" si="59"/>
        <v>0</v>
      </c>
      <c r="U175" s="43">
        <f t="shared" si="60"/>
        <v>0</v>
      </c>
      <c r="V175" s="43">
        <f t="shared" si="61"/>
        <v>0</v>
      </c>
      <c r="W175" s="44">
        <f t="shared" si="62"/>
        <v>0</v>
      </c>
      <c r="X175" s="45"/>
    </row>
    <row r="176" spans="1:24" x14ac:dyDescent="0.2">
      <c r="A176" s="315"/>
      <c r="B176" s="316"/>
      <c r="C176" s="316"/>
      <c r="D176" s="72" t="s">
        <v>64</v>
      </c>
      <c r="E176" s="72" t="s">
        <v>65</v>
      </c>
      <c r="F176" s="82">
        <f t="shared" si="55"/>
        <v>5000</v>
      </c>
      <c r="G176" s="69">
        <v>0</v>
      </c>
      <c r="H176" s="69"/>
      <c r="I176" s="69"/>
      <c r="J176" s="70">
        <v>5000</v>
      </c>
      <c r="K176" s="70"/>
      <c r="L176" s="41">
        <f t="shared" si="56"/>
        <v>5000</v>
      </c>
      <c r="M176" s="70">
        <f>'Касс. план Обл. бюдж.'!G182</f>
        <v>0</v>
      </c>
      <c r="N176" s="70">
        <f>'Касс. план ХМАО'!G176</f>
        <v>0</v>
      </c>
      <c r="O176" s="70">
        <f>'Субсидия (50500)'!G176</f>
        <v>0</v>
      </c>
      <c r="P176" s="70">
        <f>'Касс.пл.Внеб.(50300)СВОД'!G178</f>
        <v>5000</v>
      </c>
      <c r="Q176" s="70">
        <f>'Касс.пл.Мед.стр.(00000)'!G176</f>
        <v>0</v>
      </c>
      <c r="R176" s="43">
        <f t="shared" si="57"/>
        <v>0</v>
      </c>
      <c r="S176" s="44">
        <f t="shared" si="58"/>
        <v>0</v>
      </c>
      <c r="T176" s="44">
        <f t="shared" si="59"/>
        <v>0</v>
      </c>
      <c r="U176" s="43">
        <f t="shared" si="60"/>
        <v>0</v>
      </c>
      <c r="V176" s="43">
        <f t="shared" si="61"/>
        <v>0</v>
      </c>
      <c r="W176" s="44">
        <f t="shared" si="62"/>
        <v>0</v>
      </c>
      <c r="X176" s="45"/>
    </row>
    <row r="177" spans="1:24" x14ac:dyDescent="0.2">
      <c r="A177" s="315"/>
      <c r="B177" s="316"/>
      <c r="C177" s="316"/>
      <c r="D177" s="68" t="s">
        <v>64</v>
      </c>
      <c r="E177" s="68" t="s">
        <v>66</v>
      </c>
      <c r="F177" s="82">
        <f t="shared" si="55"/>
        <v>0</v>
      </c>
      <c r="G177" s="69"/>
      <c r="H177" s="69"/>
      <c r="I177" s="69"/>
      <c r="J177" s="70"/>
      <c r="K177" s="70"/>
      <c r="L177" s="41">
        <f t="shared" si="56"/>
        <v>0</v>
      </c>
      <c r="M177" s="70">
        <f>'Касс. план Обл. бюдж.'!G177</f>
        <v>0</v>
      </c>
      <c r="N177" s="70">
        <f>'Касс. план ХМАО'!G177</f>
        <v>0</v>
      </c>
      <c r="O177" s="70">
        <f>'Субсидия (50500)'!G177</f>
        <v>0</v>
      </c>
      <c r="P177" s="70">
        <f>'Касс.пл.Внеб.(50300)СВОД'!G177</f>
        <v>0</v>
      </c>
      <c r="Q177" s="70">
        <f>'Касс.пл.Мед.стр.(00000)'!G177</f>
        <v>0</v>
      </c>
      <c r="R177" s="43">
        <f t="shared" si="57"/>
        <v>0</v>
      </c>
      <c r="S177" s="44">
        <f t="shared" si="58"/>
        <v>0</v>
      </c>
      <c r="T177" s="44">
        <f t="shared" si="59"/>
        <v>0</v>
      </c>
      <c r="U177" s="43">
        <f t="shared" si="60"/>
        <v>0</v>
      </c>
      <c r="V177" s="43">
        <f t="shared" si="61"/>
        <v>0</v>
      </c>
      <c r="W177" s="44">
        <f t="shared" si="62"/>
        <v>0</v>
      </c>
      <c r="X177" s="45"/>
    </row>
    <row r="178" spans="1:24" x14ac:dyDescent="0.2">
      <c r="A178" s="315"/>
      <c r="B178" s="316"/>
      <c r="C178" s="316">
        <v>853</v>
      </c>
      <c r="D178" s="71" t="s">
        <v>58</v>
      </c>
      <c r="E178" s="71" t="s">
        <v>58</v>
      </c>
      <c r="F178" s="82">
        <f t="shared" si="55"/>
        <v>10000</v>
      </c>
      <c r="G178" s="75">
        <f>G179+G180+G181+G182+G183</f>
        <v>5000</v>
      </c>
      <c r="H178" s="75">
        <f>H179+H180+H181+H182+H183</f>
        <v>0</v>
      </c>
      <c r="I178" s="75">
        <f>I179+I180+I181+I182+I183</f>
        <v>0</v>
      </c>
      <c r="J178" s="66">
        <f>J179+J180+J181+J182+J183</f>
        <v>5000</v>
      </c>
      <c r="K178" s="66">
        <f>K179+K180+K181+K182+K183</f>
        <v>0</v>
      </c>
      <c r="L178" s="41">
        <f t="shared" si="56"/>
        <v>10000</v>
      </c>
      <c r="M178" s="66">
        <f>M179+M180+M181+M182+M183</f>
        <v>5000</v>
      </c>
      <c r="N178" s="66">
        <f>N179+N180+N181+N182+N183</f>
        <v>0</v>
      </c>
      <c r="O178" s="66">
        <f>O179+O180+O181+O182+O183</f>
        <v>0</v>
      </c>
      <c r="P178" s="66">
        <f>P179+P180+P181+P182+P183</f>
        <v>5000</v>
      </c>
      <c r="Q178" s="66">
        <f>Q179+Q180+Q181+Q182+Q183</f>
        <v>0</v>
      </c>
      <c r="R178" s="43">
        <f t="shared" si="57"/>
        <v>0</v>
      </c>
      <c r="S178" s="44">
        <f t="shared" si="58"/>
        <v>0</v>
      </c>
      <c r="T178" s="44">
        <f t="shared" si="59"/>
        <v>0</v>
      </c>
      <c r="U178" s="43">
        <f t="shared" si="60"/>
        <v>0</v>
      </c>
      <c r="V178" s="43">
        <f t="shared" si="61"/>
        <v>0</v>
      </c>
      <c r="W178" s="44">
        <f t="shared" si="62"/>
        <v>0</v>
      </c>
      <c r="X178" s="45"/>
    </row>
    <row r="179" spans="1:24" x14ac:dyDescent="0.2">
      <c r="A179" s="315"/>
      <c r="B179" s="316"/>
      <c r="C179" s="316"/>
      <c r="D179" s="72" t="s">
        <v>60</v>
      </c>
      <c r="E179" s="72" t="s">
        <v>61</v>
      </c>
      <c r="F179" s="82">
        <f t="shared" si="55"/>
        <v>0</v>
      </c>
      <c r="G179" s="69"/>
      <c r="H179" s="69"/>
      <c r="I179" s="69"/>
      <c r="J179" s="70"/>
      <c r="K179" s="70"/>
      <c r="L179" s="41">
        <f t="shared" si="56"/>
        <v>0</v>
      </c>
      <c r="M179" s="70">
        <f>'Касс. план Обл. бюдж.'!G179</f>
        <v>0</v>
      </c>
      <c r="N179" s="70">
        <f>'Касс. план ХМАО'!G179</f>
        <v>0</v>
      </c>
      <c r="O179" s="70">
        <f>'Субсидия (50500)'!G179</f>
        <v>0</v>
      </c>
      <c r="P179" s="70">
        <f>'Касс.пл.Внеб.(50300)СВОД'!G179</f>
        <v>0</v>
      </c>
      <c r="Q179" s="70">
        <f>'Касс.пл.Мед.стр.(00000)'!G179</f>
        <v>0</v>
      </c>
      <c r="R179" s="43">
        <f t="shared" si="57"/>
        <v>0</v>
      </c>
      <c r="S179" s="44">
        <f t="shared" si="58"/>
        <v>0</v>
      </c>
      <c r="T179" s="44">
        <f t="shared" si="59"/>
        <v>0</v>
      </c>
      <c r="U179" s="43">
        <f t="shared" si="60"/>
        <v>0</v>
      </c>
      <c r="V179" s="43">
        <f t="shared" si="61"/>
        <v>0</v>
      </c>
      <c r="W179" s="44">
        <f t="shared" si="62"/>
        <v>0</v>
      </c>
      <c r="X179" s="45"/>
    </row>
    <row r="180" spans="1:24" x14ac:dyDescent="0.2">
      <c r="A180" s="315"/>
      <c r="B180" s="316"/>
      <c r="C180" s="316"/>
      <c r="D180" s="72" t="s">
        <v>62</v>
      </c>
      <c r="E180" s="72" t="s">
        <v>62</v>
      </c>
      <c r="F180" s="82">
        <f t="shared" si="55"/>
        <v>0</v>
      </c>
      <c r="G180" s="69"/>
      <c r="H180" s="69"/>
      <c r="I180" s="69"/>
      <c r="J180" s="70"/>
      <c r="K180" s="70"/>
      <c r="L180" s="41">
        <f t="shared" si="56"/>
        <v>0</v>
      </c>
      <c r="M180" s="70">
        <f>'Касс. план Обл. бюдж.'!G180</f>
        <v>0</v>
      </c>
      <c r="N180" s="70">
        <f>'Касс. план ХМАО'!G180</f>
        <v>0</v>
      </c>
      <c r="O180" s="70">
        <f>'Субсидия (50500)'!G180</f>
        <v>0</v>
      </c>
      <c r="P180" s="70">
        <f>'Касс.пл.Внеб.(50300)СВОД'!G180</f>
        <v>0</v>
      </c>
      <c r="Q180" s="70">
        <f>'Касс.пл.Мед.стр.(00000)'!G180</f>
        <v>0</v>
      </c>
      <c r="R180" s="43">
        <f t="shared" si="57"/>
        <v>0</v>
      </c>
      <c r="S180" s="44">
        <f t="shared" si="58"/>
        <v>0</v>
      </c>
      <c r="T180" s="44">
        <f t="shared" si="59"/>
        <v>0</v>
      </c>
      <c r="U180" s="43">
        <f t="shared" si="60"/>
        <v>0</v>
      </c>
      <c r="V180" s="43">
        <f t="shared" si="61"/>
        <v>0</v>
      </c>
      <c r="W180" s="44">
        <f t="shared" si="62"/>
        <v>0</v>
      </c>
      <c r="X180" s="45"/>
    </row>
    <row r="181" spans="1:24" x14ac:dyDescent="0.2">
      <c r="A181" s="315"/>
      <c r="B181" s="316"/>
      <c r="C181" s="316"/>
      <c r="D181" s="72" t="s">
        <v>63</v>
      </c>
      <c r="E181" s="72" t="s">
        <v>61</v>
      </c>
      <c r="F181" s="82">
        <f t="shared" si="55"/>
        <v>0</v>
      </c>
      <c r="G181" s="69"/>
      <c r="H181" s="69"/>
      <c r="I181" s="69"/>
      <c r="J181" s="70"/>
      <c r="K181" s="70"/>
      <c r="L181" s="41">
        <f t="shared" si="56"/>
        <v>0</v>
      </c>
      <c r="M181" s="70">
        <f>'Касс. план Обл. бюдж.'!G181</f>
        <v>0</v>
      </c>
      <c r="N181" s="70">
        <f>'Касс. план ХМАО'!G181</f>
        <v>0</v>
      </c>
      <c r="O181" s="70">
        <f>'Субсидия (50500)'!G181</f>
        <v>0</v>
      </c>
      <c r="P181" s="70">
        <f>'Касс.пл.Внеб.(50300)СВОД'!G181</f>
        <v>0</v>
      </c>
      <c r="Q181" s="70">
        <f>'Касс.пл.Мед.стр.(00000)'!G181</f>
        <v>0</v>
      </c>
      <c r="R181" s="43">
        <f t="shared" si="57"/>
        <v>0</v>
      </c>
      <c r="S181" s="44">
        <f t="shared" si="58"/>
        <v>0</v>
      </c>
      <c r="T181" s="44">
        <f t="shared" si="59"/>
        <v>0</v>
      </c>
      <c r="U181" s="43">
        <f t="shared" si="60"/>
        <v>0</v>
      </c>
      <c r="V181" s="43">
        <f t="shared" si="61"/>
        <v>0</v>
      </c>
      <c r="W181" s="44">
        <f t="shared" si="62"/>
        <v>0</v>
      </c>
      <c r="X181" s="45"/>
    </row>
    <row r="182" spans="1:24" x14ac:dyDescent="0.2">
      <c r="A182" s="315"/>
      <c r="B182" s="316"/>
      <c r="C182" s="316"/>
      <c r="D182" s="72" t="s">
        <v>64</v>
      </c>
      <c r="E182" s="72" t="s">
        <v>65</v>
      </c>
      <c r="F182" s="82">
        <f t="shared" si="55"/>
        <v>10000</v>
      </c>
      <c r="G182" s="69">
        <v>5000</v>
      </c>
      <c r="H182" s="69"/>
      <c r="I182" s="69"/>
      <c r="J182" s="70">
        <v>5000</v>
      </c>
      <c r="K182" s="70"/>
      <c r="L182" s="41">
        <f t="shared" si="56"/>
        <v>10000</v>
      </c>
      <c r="M182" s="70">
        <f>'Касс. план Обл. бюдж.'!G188</f>
        <v>5000</v>
      </c>
      <c r="N182" s="70">
        <f>'Касс. план ХМАО'!G182</f>
        <v>0</v>
      </c>
      <c r="O182" s="70">
        <f>'Субсидия (50500)'!G182</f>
        <v>0</v>
      </c>
      <c r="P182" s="70">
        <f>'Касс.пл.Внеб.(50300)СВОД'!G184</f>
        <v>5000</v>
      </c>
      <c r="Q182" s="70">
        <f>'Касс.пл.Мед.стр.(00000)'!G182</f>
        <v>0</v>
      </c>
      <c r="R182" s="43">
        <f t="shared" si="57"/>
        <v>0</v>
      </c>
      <c r="S182" s="44">
        <f t="shared" si="58"/>
        <v>0</v>
      </c>
      <c r="T182" s="44">
        <f t="shared" si="59"/>
        <v>0</v>
      </c>
      <c r="U182" s="43">
        <f t="shared" si="60"/>
        <v>0</v>
      </c>
      <c r="V182" s="43">
        <f t="shared" si="61"/>
        <v>0</v>
      </c>
      <c r="W182" s="44">
        <f t="shared" si="62"/>
        <v>0</v>
      </c>
      <c r="X182" s="45"/>
    </row>
    <row r="183" spans="1:24" x14ac:dyDescent="0.2">
      <c r="A183" s="315"/>
      <c r="B183" s="316"/>
      <c r="C183" s="316"/>
      <c r="D183" s="68" t="s">
        <v>64</v>
      </c>
      <c r="E183" s="68" t="s">
        <v>66</v>
      </c>
      <c r="F183" s="82">
        <f t="shared" si="55"/>
        <v>0</v>
      </c>
      <c r="G183" s="69"/>
      <c r="H183" s="69"/>
      <c r="I183" s="69"/>
      <c r="J183" s="70"/>
      <c r="K183" s="70"/>
      <c r="L183" s="41">
        <f t="shared" si="56"/>
        <v>0</v>
      </c>
      <c r="M183" s="70">
        <f>'Касс. план Обл. бюдж.'!G183</f>
        <v>0</v>
      </c>
      <c r="N183" s="70">
        <f>'Касс. план ХМАО'!G183</f>
        <v>0</v>
      </c>
      <c r="O183" s="70">
        <f>'Субсидия (50500)'!G183</f>
        <v>0</v>
      </c>
      <c r="P183" s="70">
        <f>'Касс.пл.Внеб.(50300)СВОД'!G183</f>
        <v>0</v>
      </c>
      <c r="Q183" s="70">
        <f>'Касс.пл.Мед.стр.(00000)'!G183</f>
        <v>0</v>
      </c>
      <c r="R183" s="43">
        <f t="shared" si="57"/>
        <v>0</v>
      </c>
      <c r="S183" s="44">
        <f t="shared" si="58"/>
        <v>0</v>
      </c>
      <c r="T183" s="44">
        <f t="shared" si="59"/>
        <v>0</v>
      </c>
      <c r="U183" s="43">
        <f t="shared" si="60"/>
        <v>0</v>
      </c>
      <c r="V183" s="43">
        <f t="shared" si="61"/>
        <v>0</v>
      </c>
      <c r="W183" s="44">
        <f t="shared" si="62"/>
        <v>0</v>
      </c>
      <c r="X183" s="45"/>
    </row>
    <row r="184" spans="1:24" ht="15.75" x14ac:dyDescent="0.2">
      <c r="A184" s="59" t="s">
        <v>90</v>
      </c>
      <c r="B184" s="60">
        <v>300</v>
      </c>
      <c r="C184" s="60"/>
      <c r="D184" s="60"/>
      <c r="E184" s="60"/>
      <c r="F184" s="82">
        <f t="shared" si="55"/>
        <v>4331600</v>
      </c>
      <c r="G184" s="82">
        <f>G186+G192+G198+G204</f>
        <v>2861600</v>
      </c>
      <c r="H184" s="82">
        <f>H186+H192+H198+H204</f>
        <v>0</v>
      </c>
      <c r="I184" s="82">
        <f>I186+I192+I198+I204</f>
        <v>0</v>
      </c>
      <c r="J184" s="41">
        <f>J186+J192+J198+J204</f>
        <v>1470000</v>
      </c>
      <c r="K184" s="41">
        <f>K186+K192+K198+K204</f>
        <v>0</v>
      </c>
      <c r="L184" s="41">
        <f t="shared" si="56"/>
        <v>4331600</v>
      </c>
      <c r="M184" s="41">
        <f>M186+M192+M198+M204</f>
        <v>2861600</v>
      </c>
      <c r="N184" s="41">
        <f>N186+N192+N198+N204</f>
        <v>0</v>
      </c>
      <c r="O184" s="41">
        <f>O186+O192+O198+O204</f>
        <v>0</v>
      </c>
      <c r="P184" s="41">
        <f>P186+P192+P198+P204</f>
        <v>1470000</v>
      </c>
      <c r="Q184" s="41">
        <f>Q186+Q192+Q198+Q204</f>
        <v>0</v>
      </c>
      <c r="R184" s="43">
        <f t="shared" si="57"/>
        <v>0</v>
      </c>
      <c r="S184" s="44">
        <f t="shared" si="58"/>
        <v>0</v>
      </c>
      <c r="T184" s="44">
        <f t="shared" si="59"/>
        <v>0</v>
      </c>
      <c r="U184" s="43">
        <f t="shared" si="60"/>
        <v>0</v>
      </c>
      <c r="V184" s="43">
        <f t="shared" si="61"/>
        <v>0</v>
      </c>
      <c r="W184" s="44">
        <f t="shared" si="62"/>
        <v>0</v>
      </c>
      <c r="X184" s="47"/>
    </row>
    <row r="185" spans="1:24" s="67" customFormat="1" x14ac:dyDescent="0.2">
      <c r="A185" s="83" t="s">
        <v>74</v>
      </c>
      <c r="B185" s="74"/>
      <c r="C185" s="74"/>
      <c r="D185" s="74"/>
      <c r="E185" s="74"/>
      <c r="F185" s="84"/>
      <c r="G185" s="85"/>
      <c r="H185" s="85"/>
      <c r="I185" s="85"/>
      <c r="J185" s="53"/>
      <c r="K185" s="53"/>
      <c r="L185" s="52"/>
      <c r="M185" s="53"/>
      <c r="N185" s="53"/>
      <c r="O185" s="53"/>
      <c r="P185" s="53"/>
      <c r="Q185" s="53"/>
      <c r="R185" s="54"/>
      <c r="S185" s="55"/>
      <c r="T185" s="55"/>
      <c r="U185" s="55"/>
      <c r="V185" s="55"/>
      <c r="W185" s="55"/>
      <c r="X185" s="45"/>
    </row>
    <row r="186" spans="1:24" ht="15" customHeight="1" x14ac:dyDescent="0.2">
      <c r="A186" s="317" t="s">
        <v>91</v>
      </c>
      <c r="B186" s="316" t="s">
        <v>92</v>
      </c>
      <c r="C186" s="316">
        <v>244</v>
      </c>
      <c r="D186" s="71" t="s">
        <v>58</v>
      </c>
      <c r="E186" s="71" t="s">
        <v>58</v>
      </c>
      <c r="F186" s="82">
        <f t="shared" ref="F186:F209" si="63">G186+H186+I186+J186+K186</f>
        <v>60000</v>
      </c>
      <c r="G186" s="75">
        <f>G187+G188+G189+G190+G191</f>
        <v>60000</v>
      </c>
      <c r="H186" s="75">
        <f>H187+H188+H189+H190+H191</f>
        <v>0</v>
      </c>
      <c r="I186" s="75">
        <f>I187+I188+I189+I190+I191</f>
        <v>0</v>
      </c>
      <c r="J186" s="66">
        <f>J187+J188+J189+J190+J191</f>
        <v>0</v>
      </c>
      <c r="K186" s="66">
        <f>K187+K188+K189+K190+K191</f>
        <v>0</v>
      </c>
      <c r="L186" s="41">
        <f t="shared" ref="L186:L209" si="64">M186+N186+O186+P186+Q186</f>
        <v>60000</v>
      </c>
      <c r="M186" s="66">
        <f>M187+M188+M189+M190+M191</f>
        <v>60000</v>
      </c>
      <c r="N186" s="66">
        <f>N187+N188+N189+N190+N191</f>
        <v>0</v>
      </c>
      <c r="O186" s="66">
        <f>O187+O188+O189+O190+O191</f>
        <v>0</v>
      </c>
      <c r="P186" s="66">
        <f>P187+P188+P189+P190+P191</f>
        <v>0</v>
      </c>
      <c r="Q186" s="66">
        <f>Q187+Q188+Q189+Q190+Q191</f>
        <v>0</v>
      </c>
      <c r="R186" s="43">
        <f t="shared" ref="R186:R209" si="65">S186+T186+U186+W186+V186</f>
        <v>0</v>
      </c>
      <c r="S186" s="44">
        <f t="shared" ref="S186:S209" si="66">M186-G186</f>
        <v>0</v>
      </c>
      <c r="T186" s="44">
        <f t="shared" ref="T186:T209" si="67">N186-H186</f>
        <v>0</v>
      </c>
      <c r="U186" s="43">
        <f t="shared" ref="U186:U209" si="68">O186-I186</f>
        <v>0</v>
      </c>
      <c r="V186" s="43">
        <f t="shared" ref="V186:V209" si="69">P186-J186</f>
        <v>0</v>
      </c>
      <c r="W186" s="44">
        <f t="shared" ref="W186:W209" si="70">Q186-K186</f>
        <v>0</v>
      </c>
      <c r="X186" s="45"/>
    </row>
    <row r="187" spans="1:24" x14ac:dyDescent="0.2">
      <c r="A187" s="317"/>
      <c r="B187" s="316"/>
      <c r="C187" s="316"/>
      <c r="D187" s="72" t="s">
        <v>60</v>
      </c>
      <c r="E187" s="72" t="s">
        <v>61</v>
      </c>
      <c r="F187" s="82">
        <f t="shared" si="63"/>
        <v>0</v>
      </c>
      <c r="G187" s="69"/>
      <c r="H187" s="69"/>
      <c r="I187" s="69"/>
      <c r="J187" s="70"/>
      <c r="K187" s="70"/>
      <c r="L187" s="41">
        <f t="shared" si="64"/>
        <v>0</v>
      </c>
      <c r="M187" s="70">
        <f>'Касс. план Обл. бюдж.'!G193</f>
        <v>0</v>
      </c>
      <c r="N187" s="70">
        <f>'Касс. план ХМАО'!G193</f>
        <v>0</v>
      </c>
      <c r="O187" s="70">
        <f>'Субсидия (50500)'!G193</f>
        <v>0</v>
      </c>
      <c r="P187" s="70">
        <f>'Касс.пл.Внеб.(50300)СВОД'!G193</f>
        <v>0</v>
      </c>
      <c r="Q187" s="70">
        <f>'Касс.пл.Мед.стр.(00000)'!G193</f>
        <v>0</v>
      </c>
      <c r="R187" s="43">
        <f t="shared" si="65"/>
        <v>0</v>
      </c>
      <c r="S187" s="44">
        <f t="shared" si="66"/>
        <v>0</v>
      </c>
      <c r="T187" s="44">
        <f t="shared" si="67"/>
        <v>0</v>
      </c>
      <c r="U187" s="43">
        <f t="shared" si="68"/>
        <v>0</v>
      </c>
      <c r="V187" s="43">
        <f t="shared" si="69"/>
        <v>0</v>
      </c>
      <c r="W187" s="44">
        <f t="shared" si="70"/>
        <v>0</v>
      </c>
      <c r="X187" s="45"/>
    </row>
    <row r="188" spans="1:24" x14ac:dyDescent="0.2">
      <c r="A188" s="317"/>
      <c r="B188" s="316"/>
      <c r="C188" s="316"/>
      <c r="D188" s="72" t="s">
        <v>62</v>
      </c>
      <c r="E188" s="72" t="s">
        <v>62</v>
      </c>
      <c r="F188" s="82">
        <f t="shared" si="63"/>
        <v>0</v>
      </c>
      <c r="G188" s="69"/>
      <c r="H188" s="69"/>
      <c r="I188" s="69"/>
      <c r="J188" s="70"/>
      <c r="K188" s="70"/>
      <c r="L188" s="41">
        <f t="shared" si="64"/>
        <v>0</v>
      </c>
      <c r="M188" s="70">
        <f>'Касс. план Обл. бюдж.'!G194</f>
        <v>0</v>
      </c>
      <c r="N188" s="70">
        <f>'Касс. план ХМАО'!G194</f>
        <v>0</v>
      </c>
      <c r="O188" s="70">
        <f>'Субсидия (50500)'!G194</f>
        <v>0</v>
      </c>
      <c r="P188" s="70">
        <f>'Касс.пл.Внеб.(50300)СВОД'!G194</f>
        <v>0</v>
      </c>
      <c r="Q188" s="70">
        <f>'Касс.пл.Мед.стр.(00000)'!G194</f>
        <v>0</v>
      </c>
      <c r="R188" s="43">
        <f t="shared" si="65"/>
        <v>0</v>
      </c>
      <c r="S188" s="44">
        <f t="shared" si="66"/>
        <v>0</v>
      </c>
      <c r="T188" s="44">
        <f t="shared" si="67"/>
        <v>0</v>
      </c>
      <c r="U188" s="43">
        <f t="shared" si="68"/>
        <v>0</v>
      </c>
      <c r="V188" s="43">
        <f t="shared" si="69"/>
        <v>0</v>
      </c>
      <c r="W188" s="44">
        <f t="shared" si="70"/>
        <v>0</v>
      </c>
      <c r="X188" s="45"/>
    </row>
    <row r="189" spans="1:24" x14ac:dyDescent="0.2">
      <c r="A189" s="317"/>
      <c r="B189" s="316"/>
      <c r="C189" s="316"/>
      <c r="D189" s="72" t="s">
        <v>63</v>
      </c>
      <c r="E189" s="72" t="s">
        <v>61</v>
      </c>
      <c r="F189" s="82">
        <f t="shared" si="63"/>
        <v>0</v>
      </c>
      <c r="G189" s="69"/>
      <c r="H189" s="69"/>
      <c r="I189" s="69"/>
      <c r="J189" s="70"/>
      <c r="K189" s="70"/>
      <c r="L189" s="41">
        <f t="shared" si="64"/>
        <v>0</v>
      </c>
      <c r="M189" s="70">
        <f>'Касс. план Обл. бюдж.'!G195</f>
        <v>0</v>
      </c>
      <c r="N189" s="70">
        <f>'Касс. план ХМАО'!G195</f>
        <v>0</v>
      </c>
      <c r="O189" s="70">
        <f>'Субсидия (50500)'!G195</f>
        <v>0</v>
      </c>
      <c r="P189" s="70">
        <f>'Касс.пл.Внеб.(50300)СВОД'!G195</f>
        <v>0</v>
      </c>
      <c r="Q189" s="70">
        <f>'Касс.пл.Мед.стр.(00000)'!G195</f>
        <v>0</v>
      </c>
      <c r="R189" s="43">
        <f t="shared" si="65"/>
        <v>0</v>
      </c>
      <c r="S189" s="44">
        <f t="shared" si="66"/>
        <v>0</v>
      </c>
      <c r="T189" s="44">
        <f t="shared" si="67"/>
        <v>0</v>
      </c>
      <c r="U189" s="43">
        <f t="shared" si="68"/>
        <v>0</v>
      </c>
      <c r="V189" s="43">
        <f t="shared" si="69"/>
        <v>0</v>
      </c>
      <c r="W189" s="44">
        <f t="shared" si="70"/>
        <v>0</v>
      </c>
      <c r="X189" s="45"/>
    </row>
    <row r="190" spans="1:24" x14ac:dyDescent="0.2">
      <c r="A190" s="317"/>
      <c r="B190" s="316"/>
      <c r="C190" s="316"/>
      <c r="D190" s="72" t="s">
        <v>64</v>
      </c>
      <c r="E190" s="72" t="s">
        <v>65</v>
      </c>
      <c r="F190" s="82">
        <f t="shared" si="63"/>
        <v>60000</v>
      </c>
      <c r="G190" s="69">
        <v>60000</v>
      </c>
      <c r="H190" s="69"/>
      <c r="I190" s="69"/>
      <c r="J190" s="70">
        <v>0</v>
      </c>
      <c r="K190" s="70"/>
      <c r="L190" s="41">
        <f t="shared" si="64"/>
        <v>60000</v>
      </c>
      <c r="M190" s="70">
        <f>'Касс. план Обл. бюдж.'!G196</f>
        <v>60000</v>
      </c>
      <c r="N190" s="70">
        <f>'Касс. план ХМАО'!G196</f>
        <v>0</v>
      </c>
      <c r="O190" s="70">
        <f>'Субсидия (50500)'!G196</f>
        <v>0</v>
      </c>
      <c r="P190" s="70">
        <f>'Касс.пл.Внеб.(50300)СВОД'!G196</f>
        <v>0</v>
      </c>
      <c r="Q190" s="70">
        <f>'Касс.пл.Мед.стр.(00000)'!G196</f>
        <v>0</v>
      </c>
      <c r="R190" s="43">
        <f t="shared" si="65"/>
        <v>0</v>
      </c>
      <c r="S190" s="44">
        <f t="shared" si="66"/>
        <v>0</v>
      </c>
      <c r="T190" s="44">
        <f t="shared" si="67"/>
        <v>0</v>
      </c>
      <c r="U190" s="43">
        <f t="shared" si="68"/>
        <v>0</v>
      </c>
      <c r="V190" s="43">
        <f t="shared" si="69"/>
        <v>0</v>
      </c>
      <c r="W190" s="44">
        <f t="shared" si="70"/>
        <v>0</v>
      </c>
      <c r="X190" s="45"/>
    </row>
    <row r="191" spans="1:24" x14ac:dyDescent="0.2">
      <c r="A191" s="317"/>
      <c r="B191" s="316"/>
      <c r="C191" s="316"/>
      <c r="D191" s="68" t="s">
        <v>64</v>
      </c>
      <c r="E191" s="68" t="s">
        <v>66</v>
      </c>
      <c r="F191" s="82">
        <f t="shared" si="63"/>
        <v>0</v>
      </c>
      <c r="G191" s="69"/>
      <c r="H191" s="69"/>
      <c r="I191" s="69"/>
      <c r="J191" s="70"/>
      <c r="K191" s="70"/>
      <c r="L191" s="41">
        <f t="shared" si="64"/>
        <v>0</v>
      </c>
      <c r="M191" s="70">
        <f>'Касс. план Обл. бюдж.'!G197</f>
        <v>0</v>
      </c>
      <c r="N191" s="70">
        <f>'Касс. план ХМАО'!G197</f>
        <v>0</v>
      </c>
      <c r="O191" s="70">
        <f>'Субсидия (50500)'!G197</f>
        <v>0</v>
      </c>
      <c r="P191" s="70">
        <f>'Касс.пл.Внеб.(50300)СВОД'!G197</f>
        <v>0</v>
      </c>
      <c r="Q191" s="70">
        <f>'Касс.пл.Мед.стр.(00000)'!G197</f>
        <v>0</v>
      </c>
      <c r="R191" s="43">
        <f t="shared" si="65"/>
        <v>0</v>
      </c>
      <c r="S191" s="44">
        <f t="shared" si="66"/>
        <v>0</v>
      </c>
      <c r="T191" s="44">
        <f t="shared" si="67"/>
        <v>0</v>
      </c>
      <c r="U191" s="43">
        <f t="shared" si="68"/>
        <v>0</v>
      </c>
      <c r="V191" s="43">
        <f t="shared" si="69"/>
        <v>0</v>
      </c>
      <c r="W191" s="44">
        <f t="shared" si="70"/>
        <v>0</v>
      </c>
      <c r="X191" s="45"/>
    </row>
    <row r="192" spans="1:24" ht="15" customHeight="1" x14ac:dyDescent="0.2">
      <c r="A192" s="315" t="s">
        <v>93</v>
      </c>
      <c r="B192" s="316">
        <v>320</v>
      </c>
      <c r="C192" s="316"/>
      <c r="D192" s="71" t="s">
        <v>58</v>
      </c>
      <c r="E192" s="71" t="s">
        <v>58</v>
      </c>
      <c r="F192" s="82">
        <f t="shared" si="63"/>
        <v>0</v>
      </c>
      <c r="G192" s="75">
        <f>G193+G194+G195+G196+G197</f>
        <v>0</v>
      </c>
      <c r="H192" s="75">
        <f>H193+H194+H195+H196+H197</f>
        <v>0</v>
      </c>
      <c r="I192" s="75">
        <f>I193+I194+I195+I196+I197</f>
        <v>0</v>
      </c>
      <c r="J192" s="66">
        <f>J193+J194+J195+J196+J197</f>
        <v>0</v>
      </c>
      <c r="K192" s="66">
        <f>K193+K194+K195+K196+K197</f>
        <v>0</v>
      </c>
      <c r="L192" s="41">
        <f t="shared" si="64"/>
        <v>0</v>
      </c>
      <c r="M192" s="66">
        <f>M193+M194+M195+M196+M197</f>
        <v>0</v>
      </c>
      <c r="N192" s="66">
        <f>N193+N194+N195+N196+N197</f>
        <v>0</v>
      </c>
      <c r="O192" s="66">
        <f>O193+O194+O195+O196+O197</f>
        <v>0</v>
      </c>
      <c r="P192" s="66">
        <f>P193+P194+P195+P196+P197</f>
        <v>0</v>
      </c>
      <c r="Q192" s="66">
        <f>Q193+Q194+Q195+Q196+Q197</f>
        <v>0</v>
      </c>
      <c r="R192" s="43">
        <f t="shared" si="65"/>
        <v>0</v>
      </c>
      <c r="S192" s="44">
        <f t="shared" si="66"/>
        <v>0</v>
      </c>
      <c r="T192" s="44">
        <f t="shared" si="67"/>
        <v>0</v>
      </c>
      <c r="U192" s="43">
        <f t="shared" si="68"/>
        <v>0</v>
      </c>
      <c r="V192" s="43">
        <f t="shared" si="69"/>
        <v>0</v>
      </c>
      <c r="W192" s="44">
        <f t="shared" si="70"/>
        <v>0</v>
      </c>
      <c r="X192" s="45"/>
    </row>
    <row r="193" spans="1:24" x14ac:dyDescent="0.2">
      <c r="A193" s="315"/>
      <c r="B193" s="316"/>
      <c r="C193" s="316"/>
      <c r="D193" s="72" t="s">
        <v>60</v>
      </c>
      <c r="E193" s="72" t="s">
        <v>61</v>
      </c>
      <c r="F193" s="82">
        <f t="shared" si="63"/>
        <v>0</v>
      </c>
      <c r="G193" s="69"/>
      <c r="H193" s="69"/>
      <c r="I193" s="69"/>
      <c r="J193" s="70"/>
      <c r="K193" s="70"/>
      <c r="L193" s="41">
        <f t="shared" si="64"/>
        <v>0</v>
      </c>
      <c r="M193" s="70">
        <f>'Касс. план Обл. бюдж.'!G199</f>
        <v>0</v>
      </c>
      <c r="N193" s="70">
        <f>'Касс. план ХМАО'!G199</f>
        <v>0</v>
      </c>
      <c r="O193" s="70">
        <f>'Субсидия (50500)'!G199</f>
        <v>0</v>
      </c>
      <c r="P193" s="70">
        <f>'Касс.пл.Внеб.(50300)СВОД'!G199</f>
        <v>0</v>
      </c>
      <c r="Q193" s="70">
        <f>'Касс.пл.Мед.стр.(00000)'!G199</f>
        <v>0</v>
      </c>
      <c r="R193" s="43">
        <f t="shared" si="65"/>
        <v>0</v>
      </c>
      <c r="S193" s="44">
        <f t="shared" si="66"/>
        <v>0</v>
      </c>
      <c r="T193" s="44">
        <f t="shared" si="67"/>
        <v>0</v>
      </c>
      <c r="U193" s="43">
        <f t="shared" si="68"/>
        <v>0</v>
      </c>
      <c r="V193" s="43">
        <f t="shared" si="69"/>
        <v>0</v>
      </c>
      <c r="W193" s="44">
        <f t="shared" si="70"/>
        <v>0</v>
      </c>
      <c r="X193" s="45"/>
    </row>
    <row r="194" spans="1:24" x14ac:dyDescent="0.2">
      <c r="A194" s="315"/>
      <c r="B194" s="316"/>
      <c r="C194" s="316"/>
      <c r="D194" s="72" t="s">
        <v>62</v>
      </c>
      <c r="E194" s="72" t="s">
        <v>62</v>
      </c>
      <c r="F194" s="82">
        <f t="shared" si="63"/>
        <v>0</v>
      </c>
      <c r="G194" s="69"/>
      <c r="H194" s="69"/>
      <c r="I194" s="69"/>
      <c r="J194" s="70"/>
      <c r="K194" s="70"/>
      <c r="L194" s="41">
        <f t="shared" si="64"/>
        <v>0</v>
      </c>
      <c r="M194" s="70">
        <f>'Касс. план Обл. бюдж.'!G200</f>
        <v>0</v>
      </c>
      <c r="N194" s="70">
        <f>'Касс. план ХМАО'!G200</f>
        <v>0</v>
      </c>
      <c r="O194" s="70">
        <f>'Субсидия (50500)'!G200</f>
        <v>0</v>
      </c>
      <c r="P194" s="70">
        <f>'Касс.пл.Внеб.(50300)СВОД'!G200</f>
        <v>0</v>
      </c>
      <c r="Q194" s="70">
        <f>'Касс.пл.Мед.стр.(00000)'!G200</f>
        <v>0</v>
      </c>
      <c r="R194" s="43">
        <f t="shared" si="65"/>
        <v>0</v>
      </c>
      <c r="S194" s="44">
        <f t="shared" si="66"/>
        <v>0</v>
      </c>
      <c r="T194" s="44">
        <f t="shared" si="67"/>
        <v>0</v>
      </c>
      <c r="U194" s="43">
        <f t="shared" si="68"/>
        <v>0</v>
      </c>
      <c r="V194" s="43">
        <f t="shared" si="69"/>
        <v>0</v>
      </c>
      <c r="W194" s="44">
        <f t="shared" si="70"/>
        <v>0</v>
      </c>
      <c r="X194" s="45"/>
    </row>
    <row r="195" spans="1:24" x14ac:dyDescent="0.2">
      <c r="A195" s="315"/>
      <c r="B195" s="316"/>
      <c r="C195" s="316"/>
      <c r="D195" s="72" t="s">
        <v>63</v>
      </c>
      <c r="E195" s="72" t="s">
        <v>61</v>
      </c>
      <c r="F195" s="82">
        <f t="shared" si="63"/>
        <v>0</v>
      </c>
      <c r="G195" s="69"/>
      <c r="H195" s="69"/>
      <c r="I195" s="69"/>
      <c r="J195" s="70"/>
      <c r="K195" s="70"/>
      <c r="L195" s="41">
        <f t="shared" si="64"/>
        <v>0</v>
      </c>
      <c r="M195" s="70">
        <f>'Касс. план Обл. бюдж.'!G201</f>
        <v>0</v>
      </c>
      <c r="N195" s="70">
        <f>'Касс. план ХМАО'!G201</f>
        <v>0</v>
      </c>
      <c r="O195" s="70">
        <f>'Субсидия (50500)'!G201</f>
        <v>0</v>
      </c>
      <c r="P195" s="70">
        <f>'Касс.пл.Внеб.(50300)СВОД'!G201</f>
        <v>0</v>
      </c>
      <c r="Q195" s="70">
        <f>'Касс.пл.Мед.стр.(00000)'!G201</f>
        <v>0</v>
      </c>
      <c r="R195" s="43">
        <f t="shared" si="65"/>
        <v>0</v>
      </c>
      <c r="S195" s="44">
        <f t="shared" si="66"/>
        <v>0</v>
      </c>
      <c r="T195" s="44">
        <f t="shared" si="67"/>
        <v>0</v>
      </c>
      <c r="U195" s="43">
        <f t="shared" si="68"/>
        <v>0</v>
      </c>
      <c r="V195" s="43">
        <f t="shared" si="69"/>
        <v>0</v>
      </c>
      <c r="W195" s="44">
        <f t="shared" si="70"/>
        <v>0</v>
      </c>
      <c r="X195" s="45"/>
    </row>
    <row r="196" spans="1:24" x14ac:dyDescent="0.2">
      <c r="A196" s="315"/>
      <c r="B196" s="316"/>
      <c r="C196" s="316"/>
      <c r="D196" s="72" t="s">
        <v>64</v>
      </c>
      <c r="E196" s="72" t="s">
        <v>65</v>
      </c>
      <c r="F196" s="82">
        <f t="shared" si="63"/>
        <v>0</v>
      </c>
      <c r="G196" s="69"/>
      <c r="H196" s="69"/>
      <c r="I196" s="69"/>
      <c r="J196" s="70"/>
      <c r="K196" s="70"/>
      <c r="L196" s="41">
        <f t="shared" si="64"/>
        <v>0</v>
      </c>
      <c r="M196" s="70">
        <f>'Касс. план Обл. бюдж.'!G202</f>
        <v>0</v>
      </c>
      <c r="N196" s="70">
        <f>'Касс. план ХМАО'!G202</f>
        <v>0</v>
      </c>
      <c r="O196" s="70">
        <f>'Субсидия (50500)'!G202</f>
        <v>0</v>
      </c>
      <c r="P196" s="70">
        <f>'Касс.пл.Внеб.(50300)СВОД'!G202</f>
        <v>0</v>
      </c>
      <c r="Q196" s="70">
        <f>'Касс.пл.Мед.стр.(00000)'!G202</f>
        <v>0</v>
      </c>
      <c r="R196" s="43">
        <f t="shared" si="65"/>
        <v>0</v>
      </c>
      <c r="S196" s="44">
        <f t="shared" si="66"/>
        <v>0</v>
      </c>
      <c r="T196" s="44">
        <f t="shared" si="67"/>
        <v>0</v>
      </c>
      <c r="U196" s="43">
        <f t="shared" si="68"/>
        <v>0</v>
      </c>
      <c r="V196" s="43">
        <f t="shared" si="69"/>
        <v>0</v>
      </c>
      <c r="W196" s="44">
        <f t="shared" si="70"/>
        <v>0</v>
      </c>
      <c r="X196" s="45"/>
    </row>
    <row r="197" spans="1:24" ht="15" customHeight="1" x14ac:dyDescent="0.2">
      <c r="A197" s="315"/>
      <c r="B197" s="316"/>
      <c r="C197" s="316"/>
      <c r="D197" s="68" t="s">
        <v>64</v>
      </c>
      <c r="E197" s="68" t="s">
        <v>66</v>
      </c>
      <c r="F197" s="82">
        <f t="shared" si="63"/>
        <v>0</v>
      </c>
      <c r="G197" s="69"/>
      <c r="H197" s="69"/>
      <c r="I197" s="69"/>
      <c r="J197" s="70"/>
      <c r="K197" s="70"/>
      <c r="L197" s="41">
        <f t="shared" si="64"/>
        <v>0</v>
      </c>
      <c r="M197" s="70">
        <f>'Касс. план Обл. бюдж.'!G203</f>
        <v>0</v>
      </c>
      <c r="N197" s="70">
        <f>'Касс. план ХМАО'!G203</f>
        <v>0</v>
      </c>
      <c r="O197" s="70">
        <f>'Субсидия (50500)'!G203</f>
        <v>0</v>
      </c>
      <c r="P197" s="70">
        <f>'Касс.пл.Внеб.(50300)СВОД'!G203</f>
        <v>0</v>
      </c>
      <c r="Q197" s="70">
        <f>'Касс.пл.Мед.стр.(00000)'!G203</f>
        <v>0</v>
      </c>
      <c r="R197" s="43">
        <f t="shared" si="65"/>
        <v>0</v>
      </c>
      <c r="S197" s="44">
        <f t="shared" si="66"/>
        <v>0</v>
      </c>
      <c r="T197" s="44">
        <f t="shared" si="67"/>
        <v>0</v>
      </c>
      <c r="U197" s="43">
        <f t="shared" si="68"/>
        <v>0</v>
      </c>
      <c r="V197" s="43">
        <f t="shared" si="69"/>
        <v>0</v>
      </c>
      <c r="W197" s="44">
        <f t="shared" si="70"/>
        <v>0</v>
      </c>
      <c r="X197" s="45"/>
    </row>
    <row r="198" spans="1:24" ht="15" customHeight="1" x14ac:dyDescent="0.2">
      <c r="A198" s="315" t="s">
        <v>94</v>
      </c>
      <c r="B198" s="316">
        <v>330</v>
      </c>
      <c r="C198" s="316"/>
      <c r="D198" s="71" t="s">
        <v>58</v>
      </c>
      <c r="E198" s="71" t="s">
        <v>58</v>
      </c>
      <c r="F198" s="82">
        <f t="shared" si="63"/>
        <v>0</v>
      </c>
      <c r="G198" s="75">
        <f>G199+G200+G201+G202+G203</f>
        <v>0</v>
      </c>
      <c r="H198" s="75">
        <f>H199+H200+H201+H202+H203</f>
        <v>0</v>
      </c>
      <c r="I198" s="75">
        <f>I199+I200+I201+I202+I203</f>
        <v>0</v>
      </c>
      <c r="J198" s="66">
        <f>J199+J200+J201+J202+J203</f>
        <v>0</v>
      </c>
      <c r="K198" s="66">
        <f>K199+K200+K201+K202+K203</f>
        <v>0</v>
      </c>
      <c r="L198" s="41">
        <f t="shared" si="64"/>
        <v>0</v>
      </c>
      <c r="M198" s="66">
        <f>M199+M200+M201+M202+M203</f>
        <v>0</v>
      </c>
      <c r="N198" s="66">
        <f>N199+N200+N201+N202+N203</f>
        <v>0</v>
      </c>
      <c r="O198" s="66">
        <f>O199+O200+O201+O202+O203</f>
        <v>0</v>
      </c>
      <c r="P198" s="66">
        <f>P199+P200+P201+P202+P203</f>
        <v>0</v>
      </c>
      <c r="Q198" s="66">
        <f>Q199+Q200+Q201+Q202+Q203</f>
        <v>0</v>
      </c>
      <c r="R198" s="43">
        <f t="shared" si="65"/>
        <v>0</v>
      </c>
      <c r="S198" s="44">
        <f t="shared" si="66"/>
        <v>0</v>
      </c>
      <c r="T198" s="44">
        <f t="shared" si="67"/>
        <v>0</v>
      </c>
      <c r="U198" s="43">
        <f t="shared" si="68"/>
        <v>0</v>
      </c>
      <c r="V198" s="43">
        <f t="shared" si="69"/>
        <v>0</v>
      </c>
      <c r="W198" s="44">
        <f t="shared" si="70"/>
        <v>0</v>
      </c>
      <c r="X198" s="45"/>
    </row>
    <row r="199" spans="1:24" ht="15" customHeight="1" x14ac:dyDescent="0.2">
      <c r="A199" s="315"/>
      <c r="B199" s="316"/>
      <c r="C199" s="316"/>
      <c r="D199" s="72" t="s">
        <v>60</v>
      </c>
      <c r="E199" s="72" t="s">
        <v>61</v>
      </c>
      <c r="F199" s="82">
        <f t="shared" si="63"/>
        <v>0</v>
      </c>
      <c r="G199" s="69"/>
      <c r="H199" s="69"/>
      <c r="I199" s="69"/>
      <c r="J199" s="70"/>
      <c r="K199" s="70"/>
      <c r="L199" s="41">
        <f t="shared" si="64"/>
        <v>0</v>
      </c>
      <c r="M199" s="70">
        <f>'Касс. план Обл. бюдж.'!G205</f>
        <v>0</v>
      </c>
      <c r="N199" s="70">
        <f>'Касс. план ХМАО'!G205</f>
        <v>0</v>
      </c>
      <c r="O199" s="70">
        <f>'Субсидия (50500)'!G205</f>
        <v>0</v>
      </c>
      <c r="P199" s="70">
        <f>'Касс.пл.Внеб.(50300)СВОД'!G205</f>
        <v>0</v>
      </c>
      <c r="Q199" s="70">
        <f>'Касс.пл.Мед.стр.(00000)'!G205</f>
        <v>0</v>
      </c>
      <c r="R199" s="43">
        <f t="shared" si="65"/>
        <v>0</v>
      </c>
      <c r="S199" s="44">
        <f t="shared" si="66"/>
        <v>0</v>
      </c>
      <c r="T199" s="44">
        <f t="shared" si="67"/>
        <v>0</v>
      </c>
      <c r="U199" s="43">
        <f t="shared" si="68"/>
        <v>0</v>
      </c>
      <c r="V199" s="43">
        <f t="shared" si="69"/>
        <v>0</v>
      </c>
      <c r="W199" s="44">
        <f t="shared" si="70"/>
        <v>0</v>
      </c>
      <c r="X199" s="45"/>
    </row>
    <row r="200" spans="1:24" ht="15" customHeight="1" x14ac:dyDescent="0.2">
      <c r="A200" s="315"/>
      <c r="B200" s="316"/>
      <c r="C200" s="316"/>
      <c r="D200" s="72" t="s">
        <v>62</v>
      </c>
      <c r="E200" s="72" t="s">
        <v>62</v>
      </c>
      <c r="F200" s="82">
        <f t="shared" si="63"/>
        <v>0</v>
      </c>
      <c r="G200" s="69"/>
      <c r="H200" s="69"/>
      <c r="I200" s="69"/>
      <c r="J200" s="70"/>
      <c r="K200" s="70"/>
      <c r="L200" s="41">
        <f t="shared" si="64"/>
        <v>0</v>
      </c>
      <c r="M200" s="70">
        <f>'Касс. план Обл. бюдж.'!G206</f>
        <v>0</v>
      </c>
      <c r="N200" s="70">
        <f>'Касс. план ХМАО'!G206</f>
        <v>0</v>
      </c>
      <c r="O200" s="70">
        <f>'Субсидия (50500)'!G206</f>
        <v>0</v>
      </c>
      <c r="P200" s="70">
        <f>'Касс.пл.Внеб.(50300)СВОД'!G206</f>
        <v>0</v>
      </c>
      <c r="Q200" s="70">
        <f>'Касс.пл.Мед.стр.(00000)'!G206</f>
        <v>0</v>
      </c>
      <c r="R200" s="43">
        <f t="shared" si="65"/>
        <v>0</v>
      </c>
      <c r="S200" s="44">
        <f t="shared" si="66"/>
        <v>0</v>
      </c>
      <c r="T200" s="44">
        <f t="shared" si="67"/>
        <v>0</v>
      </c>
      <c r="U200" s="43">
        <f t="shared" si="68"/>
        <v>0</v>
      </c>
      <c r="V200" s="43">
        <f t="shared" si="69"/>
        <v>0</v>
      </c>
      <c r="W200" s="44">
        <f t="shared" si="70"/>
        <v>0</v>
      </c>
      <c r="X200" s="45"/>
    </row>
    <row r="201" spans="1:24" ht="15" customHeight="1" x14ac:dyDescent="0.2">
      <c r="A201" s="315"/>
      <c r="B201" s="316"/>
      <c r="C201" s="316"/>
      <c r="D201" s="72" t="s">
        <v>63</v>
      </c>
      <c r="E201" s="72" t="s">
        <v>61</v>
      </c>
      <c r="F201" s="82">
        <f t="shared" si="63"/>
        <v>0</v>
      </c>
      <c r="G201" s="69"/>
      <c r="H201" s="69"/>
      <c r="I201" s="69"/>
      <c r="J201" s="70"/>
      <c r="K201" s="70"/>
      <c r="L201" s="41">
        <f t="shared" si="64"/>
        <v>0</v>
      </c>
      <c r="M201" s="70">
        <f>'Касс. план Обл. бюдж.'!G207</f>
        <v>0</v>
      </c>
      <c r="N201" s="70">
        <f>'Касс. план ХМАО'!G207</f>
        <v>0</v>
      </c>
      <c r="O201" s="70">
        <f>'Субсидия (50500)'!G207</f>
        <v>0</v>
      </c>
      <c r="P201" s="70">
        <f>'Касс.пл.Внеб.(50300)СВОД'!G207</f>
        <v>0</v>
      </c>
      <c r="Q201" s="70">
        <f>'Касс.пл.Мед.стр.(00000)'!G207</f>
        <v>0</v>
      </c>
      <c r="R201" s="43">
        <f t="shared" si="65"/>
        <v>0</v>
      </c>
      <c r="S201" s="44">
        <f t="shared" si="66"/>
        <v>0</v>
      </c>
      <c r="T201" s="44">
        <f t="shared" si="67"/>
        <v>0</v>
      </c>
      <c r="U201" s="43">
        <f t="shared" si="68"/>
        <v>0</v>
      </c>
      <c r="V201" s="43">
        <f t="shared" si="69"/>
        <v>0</v>
      </c>
      <c r="W201" s="44">
        <f t="shared" si="70"/>
        <v>0</v>
      </c>
      <c r="X201" s="45"/>
    </row>
    <row r="202" spans="1:24" ht="15" customHeight="1" x14ac:dyDescent="0.2">
      <c r="A202" s="315"/>
      <c r="B202" s="316"/>
      <c r="C202" s="316"/>
      <c r="D202" s="72" t="s">
        <v>64</v>
      </c>
      <c r="E202" s="72" t="s">
        <v>65</v>
      </c>
      <c r="F202" s="82">
        <f t="shared" si="63"/>
        <v>0</v>
      </c>
      <c r="G202" s="69"/>
      <c r="H202" s="69"/>
      <c r="I202" s="69"/>
      <c r="J202" s="70"/>
      <c r="K202" s="70"/>
      <c r="L202" s="41">
        <f t="shared" si="64"/>
        <v>0</v>
      </c>
      <c r="M202" s="70">
        <f>'Касс. план Обл. бюдж.'!G208</f>
        <v>0</v>
      </c>
      <c r="N202" s="70">
        <f>'Касс. план ХМАО'!G208</f>
        <v>0</v>
      </c>
      <c r="O202" s="70">
        <f>'Субсидия (50500)'!G208</f>
        <v>0</v>
      </c>
      <c r="P202" s="70">
        <f>'Касс.пл.Внеб.(50300)СВОД'!G208</f>
        <v>0</v>
      </c>
      <c r="Q202" s="70">
        <f>'Касс.пл.Мед.стр.(00000)'!G208</f>
        <v>0</v>
      </c>
      <c r="R202" s="43">
        <f t="shared" si="65"/>
        <v>0</v>
      </c>
      <c r="S202" s="44">
        <f t="shared" si="66"/>
        <v>0</v>
      </c>
      <c r="T202" s="44">
        <f t="shared" si="67"/>
        <v>0</v>
      </c>
      <c r="U202" s="43">
        <f t="shared" si="68"/>
        <v>0</v>
      </c>
      <c r="V202" s="43">
        <f t="shared" si="69"/>
        <v>0</v>
      </c>
      <c r="W202" s="44">
        <f t="shared" si="70"/>
        <v>0</v>
      </c>
      <c r="X202" s="45"/>
    </row>
    <row r="203" spans="1:24" x14ac:dyDescent="0.2">
      <c r="A203" s="315"/>
      <c r="B203" s="316"/>
      <c r="C203" s="316"/>
      <c r="D203" s="68" t="s">
        <v>64</v>
      </c>
      <c r="E203" s="68" t="s">
        <v>66</v>
      </c>
      <c r="F203" s="82">
        <f t="shared" si="63"/>
        <v>0</v>
      </c>
      <c r="G203" s="69"/>
      <c r="H203" s="69"/>
      <c r="I203" s="69"/>
      <c r="J203" s="70"/>
      <c r="K203" s="70"/>
      <c r="L203" s="41">
        <f t="shared" si="64"/>
        <v>0</v>
      </c>
      <c r="M203" s="70">
        <f>'Касс. план Обл. бюдж.'!G209</f>
        <v>0</v>
      </c>
      <c r="N203" s="70">
        <f>'Касс. план ХМАО'!G209</f>
        <v>0</v>
      </c>
      <c r="O203" s="70">
        <f>'Субсидия (50500)'!G209</f>
        <v>0</v>
      </c>
      <c r="P203" s="70">
        <f>'Касс.пл.Внеб.(50300)СВОД'!G209</f>
        <v>0</v>
      </c>
      <c r="Q203" s="70">
        <f>'Касс.пл.Мед.стр.(00000)'!G209</f>
        <v>0</v>
      </c>
      <c r="R203" s="43">
        <f t="shared" si="65"/>
        <v>0</v>
      </c>
      <c r="S203" s="44">
        <f t="shared" si="66"/>
        <v>0</v>
      </c>
      <c r="T203" s="44">
        <f t="shared" si="67"/>
        <v>0</v>
      </c>
      <c r="U203" s="43">
        <f t="shared" si="68"/>
        <v>0</v>
      </c>
      <c r="V203" s="43">
        <f t="shared" si="69"/>
        <v>0</v>
      </c>
      <c r="W203" s="44">
        <f t="shared" si="70"/>
        <v>0</v>
      </c>
      <c r="X203" s="45"/>
    </row>
    <row r="204" spans="1:24" ht="15" customHeight="1" x14ac:dyDescent="0.2">
      <c r="A204" s="315" t="s">
        <v>95</v>
      </c>
      <c r="B204" s="316" t="s">
        <v>96</v>
      </c>
      <c r="C204" s="316">
        <v>244</v>
      </c>
      <c r="D204" s="71" t="s">
        <v>58</v>
      </c>
      <c r="E204" s="71" t="s">
        <v>58</v>
      </c>
      <c r="F204" s="82">
        <f t="shared" si="63"/>
        <v>4271600</v>
      </c>
      <c r="G204" s="75">
        <f>G205+G206+G207+G208+G209</f>
        <v>2801600</v>
      </c>
      <c r="H204" s="75">
        <f>H205+H206+H207+H208+H209</f>
        <v>0</v>
      </c>
      <c r="I204" s="75">
        <f>I205+I206+I207+I208+I209</f>
        <v>0</v>
      </c>
      <c r="J204" s="66">
        <f>J205+J206+J207+J208+J209</f>
        <v>1470000</v>
      </c>
      <c r="K204" s="66">
        <f>K205+K206+K207+K208+K209</f>
        <v>0</v>
      </c>
      <c r="L204" s="41">
        <f t="shared" si="64"/>
        <v>4271600</v>
      </c>
      <c r="M204" s="66">
        <f>M205+M206+M207+M208+M209</f>
        <v>2801600</v>
      </c>
      <c r="N204" s="66">
        <f>N205+N206+N207+N208+N209</f>
        <v>0</v>
      </c>
      <c r="O204" s="66">
        <f>O205+O206+O207+O208+O209</f>
        <v>0</v>
      </c>
      <c r="P204" s="66">
        <f>P205+P206+P207+P208+P209</f>
        <v>1470000</v>
      </c>
      <c r="Q204" s="66">
        <f>Q205+Q206+Q207+Q208+Q209</f>
        <v>0</v>
      </c>
      <c r="R204" s="43">
        <f t="shared" si="65"/>
        <v>0</v>
      </c>
      <c r="S204" s="44">
        <f t="shared" si="66"/>
        <v>0</v>
      </c>
      <c r="T204" s="44">
        <f t="shared" si="67"/>
        <v>0</v>
      </c>
      <c r="U204" s="43">
        <f t="shared" si="68"/>
        <v>0</v>
      </c>
      <c r="V204" s="43">
        <f t="shared" si="69"/>
        <v>0</v>
      </c>
      <c r="W204" s="44">
        <f t="shared" si="70"/>
        <v>0</v>
      </c>
      <c r="X204" s="45"/>
    </row>
    <row r="205" spans="1:24" x14ac:dyDescent="0.2">
      <c r="A205" s="315"/>
      <c r="B205" s="316"/>
      <c r="C205" s="316"/>
      <c r="D205" s="72" t="s">
        <v>60</v>
      </c>
      <c r="E205" s="72" t="s">
        <v>61</v>
      </c>
      <c r="F205" s="82">
        <f t="shared" si="63"/>
        <v>0</v>
      </c>
      <c r="G205" s="69"/>
      <c r="H205" s="69"/>
      <c r="I205" s="69"/>
      <c r="J205" s="70"/>
      <c r="K205" s="70"/>
      <c r="L205" s="41">
        <f t="shared" si="64"/>
        <v>0</v>
      </c>
      <c r="M205" s="70">
        <f>'Касс. план Обл. бюдж.'!G211</f>
        <v>0</v>
      </c>
      <c r="N205" s="70">
        <f>'Касс. план ХМАО'!G211</f>
        <v>0</v>
      </c>
      <c r="O205" s="70">
        <f>'Субсидия (50500)'!G211</f>
        <v>0</v>
      </c>
      <c r="P205" s="70">
        <f>'Касс.пл.Внеб.(50300)СВОД'!G211</f>
        <v>0</v>
      </c>
      <c r="Q205" s="70">
        <f>'Касс.пл.Мед.стр.(00000)'!G211</f>
        <v>0</v>
      </c>
      <c r="R205" s="43">
        <f t="shared" si="65"/>
        <v>0</v>
      </c>
      <c r="S205" s="44">
        <f t="shared" si="66"/>
        <v>0</v>
      </c>
      <c r="T205" s="44">
        <f t="shared" si="67"/>
        <v>0</v>
      </c>
      <c r="U205" s="43">
        <f t="shared" si="68"/>
        <v>0</v>
      </c>
      <c r="V205" s="43">
        <f t="shared" si="69"/>
        <v>0</v>
      </c>
      <c r="W205" s="44">
        <f t="shared" si="70"/>
        <v>0</v>
      </c>
      <c r="X205" s="45"/>
    </row>
    <row r="206" spans="1:24" x14ac:dyDescent="0.2">
      <c r="A206" s="315"/>
      <c r="B206" s="316"/>
      <c r="C206" s="316"/>
      <c r="D206" s="72" t="s">
        <v>62</v>
      </c>
      <c r="E206" s="72" t="s">
        <v>62</v>
      </c>
      <c r="F206" s="82">
        <f t="shared" si="63"/>
        <v>0</v>
      </c>
      <c r="G206" s="69"/>
      <c r="H206" s="69"/>
      <c r="I206" s="69"/>
      <c r="J206" s="70"/>
      <c r="K206" s="70"/>
      <c r="L206" s="41">
        <f t="shared" si="64"/>
        <v>0</v>
      </c>
      <c r="M206" s="70">
        <f>'Касс. план Обл. бюдж.'!G212</f>
        <v>0</v>
      </c>
      <c r="N206" s="70">
        <f>'Касс. план ХМАО'!G212</f>
        <v>0</v>
      </c>
      <c r="O206" s="70">
        <f>'Субсидия (50500)'!G212</f>
        <v>0</v>
      </c>
      <c r="P206" s="70">
        <f>'Касс.пл.Внеб.(50300)СВОД'!G212</f>
        <v>0</v>
      </c>
      <c r="Q206" s="70">
        <f>'Касс.пл.Мед.стр.(00000)'!G212</f>
        <v>0</v>
      </c>
      <c r="R206" s="43">
        <f t="shared" si="65"/>
        <v>0</v>
      </c>
      <c r="S206" s="44">
        <f t="shared" si="66"/>
        <v>0</v>
      </c>
      <c r="T206" s="44">
        <f t="shared" si="67"/>
        <v>0</v>
      </c>
      <c r="U206" s="43">
        <f t="shared" si="68"/>
        <v>0</v>
      </c>
      <c r="V206" s="43">
        <f t="shared" si="69"/>
        <v>0</v>
      </c>
      <c r="W206" s="44">
        <f t="shared" si="70"/>
        <v>0</v>
      </c>
      <c r="X206" s="45"/>
    </row>
    <row r="207" spans="1:24" x14ac:dyDescent="0.2">
      <c r="A207" s="315"/>
      <c r="B207" s="316"/>
      <c r="C207" s="316"/>
      <c r="D207" s="72" t="s">
        <v>63</v>
      </c>
      <c r="E207" s="72" t="s">
        <v>61</v>
      </c>
      <c r="F207" s="82">
        <f t="shared" si="63"/>
        <v>0</v>
      </c>
      <c r="G207" s="69"/>
      <c r="H207" s="69"/>
      <c r="I207" s="69"/>
      <c r="J207" s="70"/>
      <c r="K207" s="70"/>
      <c r="L207" s="41">
        <f t="shared" si="64"/>
        <v>0</v>
      </c>
      <c r="M207" s="70">
        <f>'Касс. план Обл. бюдж.'!G213</f>
        <v>0</v>
      </c>
      <c r="N207" s="70">
        <f>'Касс. план ХМАО'!G213</f>
        <v>0</v>
      </c>
      <c r="O207" s="70">
        <f>'Субсидия (50500)'!G213</f>
        <v>0</v>
      </c>
      <c r="P207" s="70">
        <f>'Касс.пл.Внеб.(50300)СВОД'!G213</f>
        <v>0</v>
      </c>
      <c r="Q207" s="70">
        <f>'Касс.пл.Мед.стр.(00000)'!G213</f>
        <v>0</v>
      </c>
      <c r="R207" s="43">
        <f t="shared" si="65"/>
        <v>0</v>
      </c>
      <c r="S207" s="44">
        <f t="shared" si="66"/>
        <v>0</v>
      </c>
      <c r="T207" s="44">
        <f t="shared" si="67"/>
        <v>0</v>
      </c>
      <c r="U207" s="43">
        <f t="shared" si="68"/>
        <v>0</v>
      </c>
      <c r="V207" s="43">
        <f t="shared" si="69"/>
        <v>0</v>
      </c>
      <c r="W207" s="44">
        <f t="shared" si="70"/>
        <v>0</v>
      </c>
      <c r="X207" s="45"/>
    </row>
    <row r="208" spans="1:24" x14ac:dyDescent="0.2">
      <c r="A208" s="315"/>
      <c r="B208" s="316"/>
      <c r="C208" s="316"/>
      <c r="D208" s="72" t="s">
        <v>64</v>
      </c>
      <c r="E208" s="72" t="s">
        <v>65</v>
      </c>
      <c r="F208" s="82">
        <f t="shared" si="63"/>
        <v>4271600</v>
      </c>
      <c r="G208" s="69">
        <v>2801600</v>
      </c>
      <c r="H208" s="69"/>
      <c r="I208" s="69"/>
      <c r="J208" s="70">
        <v>1470000</v>
      </c>
      <c r="K208" s="70"/>
      <c r="L208" s="41">
        <f t="shared" si="64"/>
        <v>4271600</v>
      </c>
      <c r="M208" s="70">
        <f>'Касс. план Обл. бюдж.'!G214</f>
        <v>2801600</v>
      </c>
      <c r="N208" s="70">
        <f>'Касс. план ХМАО'!G214</f>
        <v>0</v>
      </c>
      <c r="O208" s="70">
        <f>'Субсидия (50500)'!G214</f>
        <v>0</v>
      </c>
      <c r="P208" s="70">
        <f>'Касс.пл.Внеб.(50300)СВОД'!G214</f>
        <v>1470000</v>
      </c>
      <c r="Q208" s="70">
        <f>'Касс.пл.Мед.стр.(00000)'!G214</f>
        <v>0</v>
      </c>
      <c r="R208" s="43">
        <f t="shared" si="65"/>
        <v>0</v>
      </c>
      <c r="S208" s="44">
        <f t="shared" si="66"/>
        <v>0</v>
      </c>
      <c r="T208" s="44">
        <f t="shared" si="67"/>
        <v>0</v>
      </c>
      <c r="U208" s="43">
        <f t="shared" si="68"/>
        <v>0</v>
      </c>
      <c r="V208" s="43">
        <f t="shared" si="69"/>
        <v>0</v>
      </c>
      <c r="W208" s="44">
        <f t="shared" si="70"/>
        <v>0</v>
      </c>
      <c r="X208" s="45"/>
    </row>
    <row r="209" spans="1:24" x14ac:dyDescent="0.2">
      <c r="A209" s="315"/>
      <c r="B209" s="316"/>
      <c r="C209" s="316"/>
      <c r="D209" s="68" t="s">
        <v>64</v>
      </c>
      <c r="E209" s="68" t="s">
        <v>66</v>
      </c>
      <c r="F209" s="82">
        <f t="shared" si="63"/>
        <v>0</v>
      </c>
      <c r="G209" s="69"/>
      <c r="H209" s="69"/>
      <c r="I209" s="69"/>
      <c r="J209" s="70"/>
      <c r="K209" s="70"/>
      <c r="L209" s="41">
        <f t="shared" si="64"/>
        <v>0</v>
      </c>
      <c r="M209" s="70">
        <f>'Касс. план Обл. бюдж.'!G215</f>
        <v>0</v>
      </c>
      <c r="N209" s="70">
        <f>'Касс. план ХМАО'!G215</f>
        <v>0</v>
      </c>
      <c r="O209" s="70">
        <f>'Субсидия (50500)'!G215</f>
        <v>0</v>
      </c>
      <c r="P209" s="70">
        <f>'Касс.пл.Внеб.(50300)СВОД'!G215</f>
        <v>0</v>
      </c>
      <c r="Q209" s="70">
        <f>'Касс.пл.Мед.стр.(00000)'!G215</f>
        <v>0</v>
      </c>
      <c r="R209" s="43">
        <f t="shared" si="65"/>
        <v>0</v>
      </c>
      <c r="S209" s="44">
        <f t="shared" si="66"/>
        <v>0</v>
      </c>
      <c r="T209" s="44">
        <f t="shared" si="67"/>
        <v>0</v>
      </c>
      <c r="U209" s="43">
        <f t="shared" si="68"/>
        <v>0</v>
      </c>
      <c r="V209" s="43">
        <f t="shared" si="69"/>
        <v>0</v>
      </c>
      <c r="W209" s="44">
        <f t="shared" si="70"/>
        <v>0</v>
      </c>
      <c r="X209" s="47"/>
    </row>
    <row r="210" spans="1:24" x14ac:dyDescent="0.2">
      <c r="A210" s="87" t="s">
        <v>74</v>
      </c>
      <c r="B210" s="74"/>
      <c r="C210" s="74"/>
      <c r="D210" s="74"/>
      <c r="E210" s="74"/>
      <c r="F210" s="84"/>
      <c r="G210" s="85"/>
      <c r="H210" s="85"/>
      <c r="I210" s="85"/>
      <c r="J210" s="53"/>
      <c r="K210" s="53"/>
      <c r="L210" s="52"/>
      <c r="M210" s="53"/>
      <c r="N210" s="53"/>
      <c r="O210" s="53"/>
      <c r="P210" s="53"/>
      <c r="Q210" s="53"/>
      <c r="R210" s="54"/>
      <c r="S210" s="55"/>
      <c r="T210" s="55"/>
      <c r="U210" s="55"/>
      <c r="V210" s="55"/>
      <c r="W210" s="55"/>
      <c r="X210" s="45"/>
    </row>
    <row r="211" spans="1:24" x14ac:dyDescent="0.2">
      <c r="A211" s="88" t="s">
        <v>97</v>
      </c>
      <c r="B211" s="74"/>
      <c r="C211" s="74"/>
      <c r="D211" s="74"/>
      <c r="E211" s="74"/>
      <c r="F211" s="82">
        <f>G211+H211+I211+J211+K211</f>
        <v>3376000</v>
      </c>
      <c r="G211" s="70">
        <v>1906000</v>
      </c>
      <c r="H211" s="69"/>
      <c r="I211" s="69"/>
      <c r="J211" s="70">
        <v>1470000</v>
      </c>
      <c r="K211" s="70"/>
      <c r="L211" s="41">
        <f>M211+N211+O211+P211+Q211</f>
        <v>3518823</v>
      </c>
      <c r="M211" s="70">
        <f>'Касс. план Обл. бюдж.'!G217</f>
        <v>2048823</v>
      </c>
      <c r="N211" s="70">
        <f>'Касс. план ХМАО'!G217</f>
        <v>0</v>
      </c>
      <c r="O211" s="70">
        <f>'Субсидия (50500)'!G217</f>
        <v>0</v>
      </c>
      <c r="P211" s="70">
        <f>'Касс.пл.Внеб.(50300)СВОД'!G217</f>
        <v>1470000</v>
      </c>
      <c r="Q211" s="70">
        <f>'Касс.пл.Мед.стр.(00000)'!G217</f>
        <v>0</v>
      </c>
      <c r="R211" s="43">
        <f>S211+T211+U211+W211+V211</f>
        <v>142823</v>
      </c>
      <c r="S211" s="44">
        <f t="shared" ref="S211:W215" si="71">M211-G211</f>
        <v>142823</v>
      </c>
      <c r="T211" s="44">
        <f t="shared" si="71"/>
        <v>0</v>
      </c>
      <c r="U211" s="43">
        <f t="shared" si="71"/>
        <v>0</v>
      </c>
      <c r="V211" s="43">
        <f t="shared" si="71"/>
        <v>0</v>
      </c>
      <c r="W211" s="44">
        <f t="shared" si="71"/>
        <v>0</v>
      </c>
      <c r="X211" s="47"/>
    </row>
    <row r="212" spans="1:24" x14ac:dyDescent="0.2">
      <c r="A212" s="88" t="s">
        <v>98</v>
      </c>
      <c r="B212" s="74"/>
      <c r="C212" s="74"/>
      <c r="D212" s="74"/>
      <c r="E212" s="74"/>
      <c r="F212" s="82">
        <f>G212+H212+I212+J212+K212</f>
        <v>75000</v>
      </c>
      <c r="G212" s="70">
        <v>75000</v>
      </c>
      <c r="H212" s="69"/>
      <c r="I212" s="69"/>
      <c r="J212" s="70"/>
      <c r="K212" s="70"/>
      <c r="L212" s="41">
        <f>M212+N212+O212+P212+Q212</f>
        <v>75000</v>
      </c>
      <c r="M212" s="70">
        <f>'Касс. план Обл. бюдж.'!G218</f>
        <v>75000</v>
      </c>
      <c r="N212" s="70">
        <f>'Касс. план ХМАО'!G218</f>
        <v>0</v>
      </c>
      <c r="O212" s="70">
        <f>'Субсидия (50500)'!G218</f>
        <v>0</v>
      </c>
      <c r="P212" s="70">
        <f>'Касс.пл.Внеб.(50300)СВОД'!G218</f>
        <v>0</v>
      </c>
      <c r="Q212" s="70">
        <f>'Касс.пл.Мед.стр.(00000)'!G218</f>
        <v>0</v>
      </c>
      <c r="R212" s="43">
        <f>S212+T212+U212+W212+V212</f>
        <v>0</v>
      </c>
      <c r="S212" s="44">
        <f t="shared" si="71"/>
        <v>0</v>
      </c>
      <c r="T212" s="44">
        <f t="shared" si="71"/>
        <v>0</v>
      </c>
      <c r="U212" s="43">
        <f t="shared" si="71"/>
        <v>0</v>
      </c>
      <c r="V212" s="43">
        <f t="shared" si="71"/>
        <v>0</v>
      </c>
      <c r="W212" s="44">
        <f t="shared" si="71"/>
        <v>0</v>
      </c>
      <c r="X212" s="45"/>
    </row>
    <row r="213" spans="1:24" x14ac:dyDescent="0.2">
      <c r="A213" s="88" t="s">
        <v>99</v>
      </c>
      <c r="B213" s="74"/>
      <c r="C213" s="74"/>
      <c r="D213" s="74"/>
      <c r="E213" s="74"/>
      <c r="F213" s="82">
        <f>G213+H213+I213+J213+K213</f>
        <v>384000</v>
      </c>
      <c r="G213" s="70">
        <v>384000</v>
      </c>
      <c r="H213" s="69"/>
      <c r="I213" s="69"/>
      <c r="J213" s="70"/>
      <c r="K213" s="70"/>
      <c r="L213" s="41">
        <f>M213+N213+O213+P213+Q213</f>
        <v>384000</v>
      </c>
      <c r="M213" s="70">
        <f>'Касс. план Обл. бюдж.'!G219</f>
        <v>384000</v>
      </c>
      <c r="N213" s="70">
        <f>'Касс. план ХМАО'!G219</f>
        <v>0</v>
      </c>
      <c r="O213" s="70">
        <f>'Субсидия (50500)'!G219</f>
        <v>0</v>
      </c>
      <c r="P213" s="70">
        <f>'Касс.пл.Внеб.(50300)СВОД'!G219</f>
        <v>0</v>
      </c>
      <c r="Q213" s="70">
        <f>'Касс.пл.Мед.стр.(00000)'!G219</f>
        <v>0</v>
      </c>
      <c r="R213" s="43">
        <f>S213+T213+U213+W213+V213</f>
        <v>0</v>
      </c>
      <c r="S213" s="44">
        <f t="shared" si="71"/>
        <v>0</v>
      </c>
      <c r="T213" s="44">
        <f t="shared" si="71"/>
        <v>0</v>
      </c>
      <c r="U213" s="43">
        <f t="shared" si="71"/>
        <v>0</v>
      </c>
      <c r="V213" s="43">
        <f t="shared" si="71"/>
        <v>0</v>
      </c>
      <c r="W213" s="44">
        <f t="shared" si="71"/>
        <v>0</v>
      </c>
      <c r="X213" s="45"/>
    </row>
    <row r="214" spans="1:24" x14ac:dyDescent="0.2">
      <c r="A214" s="88" t="s">
        <v>100</v>
      </c>
      <c r="B214" s="74"/>
      <c r="C214" s="74"/>
      <c r="D214" s="74"/>
      <c r="E214" s="74"/>
      <c r="F214" s="82">
        <f>G214+H214+I214+J214+K214</f>
        <v>240000</v>
      </c>
      <c r="G214" s="70">
        <v>240000</v>
      </c>
      <c r="H214" s="69"/>
      <c r="I214" s="69"/>
      <c r="J214" s="70"/>
      <c r="K214" s="70"/>
      <c r="L214" s="41">
        <f>M214+N214+O214+P214+Q214</f>
        <v>240000</v>
      </c>
      <c r="M214" s="70">
        <f>'Касс. план Обл. бюдж.'!G220</f>
        <v>240000</v>
      </c>
      <c r="N214" s="70">
        <f>'Касс. план ХМАО'!G220</f>
        <v>0</v>
      </c>
      <c r="O214" s="70">
        <f>'Субсидия (50500)'!G220</f>
        <v>0</v>
      </c>
      <c r="P214" s="70">
        <f>'Касс.пл.Внеб.(50300)СВОД'!G220</f>
        <v>0</v>
      </c>
      <c r="Q214" s="70">
        <f>'Касс.пл.Мед.стр.(00000)'!G220</f>
        <v>0</v>
      </c>
      <c r="R214" s="43">
        <f>S214+T214+U214+W214+V214</f>
        <v>0</v>
      </c>
      <c r="S214" s="44">
        <f t="shared" si="71"/>
        <v>0</v>
      </c>
      <c r="T214" s="44">
        <f t="shared" si="71"/>
        <v>0</v>
      </c>
      <c r="U214" s="43">
        <f t="shared" si="71"/>
        <v>0</v>
      </c>
      <c r="V214" s="43">
        <f t="shared" si="71"/>
        <v>0</v>
      </c>
      <c r="W214" s="44">
        <f t="shared" si="71"/>
        <v>0</v>
      </c>
      <c r="X214" s="45"/>
    </row>
    <row r="215" spans="1:24" ht="15.75" x14ac:dyDescent="0.2">
      <c r="A215" s="91" t="s">
        <v>101</v>
      </c>
      <c r="B215" s="90">
        <v>500</v>
      </c>
      <c r="C215" s="90"/>
      <c r="D215" s="90"/>
      <c r="E215" s="90"/>
      <c r="F215" s="38">
        <f>G215+H215+I215+J215+K215</f>
        <v>54143000</v>
      </c>
      <c r="G215" s="38">
        <f>G14</f>
        <v>50343000</v>
      </c>
      <c r="H215" s="38">
        <f>H14</f>
        <v>0</v>
      </c>
      <c r="I215" s="38">
        <f>I14</f>
        <v>0</v>
      </c>
      <c r="J215" s="46">
        <f>J14</f>
        <v>3800000</v>
      </c>
      <c r="K215" s="46">
        <f>K14</f>
        <v>0</v>
      </c>
      <c r="L215" s="41">
        <f>M215+N215+O215+P215+Q215</f>
        <v>54143000</v>
      </c>
      <c r="M215" s="41">
        <f>'Касс. план Обл. бюдж.'!G20</f>
        <v>50343000</v>
      </c>
      <c r="N215" s="41">
        <f>'Касс. план ХМАО'!G20</f>
        <v>0</v>
      </c>
      <c r="O215" s="41">
        <f>'Субсидия (50500)'!G20</f>
        <v>0</v>
      </c>
      <c r="P215" s="41">
        <f>'Касс.пл.Внеб.(50300)СВОД'!G20</f>
        <v>3800000</v>
      </c>
      <c r="Q215" s="41">
        <f>'Касс.пл.Мед.стр.(00000)'!G20</f>
        <v>0</v>
      </c>
      <c r="R215" s="43">
        <f>S215+T215+U215+W215+V215</f>
        <v>0</v>
      </c>
      <c r="S215" s="44">
        <f t="shared" si="71"/>
        <v>0</v>
      </c>
      <c r="T215" s="44">
        <f t="shared" si="71"/>
        <v>0</v>
      </c>
      <c r="U215" s="43">
        <f t="shared" si="71"/>
        <v>0</v>
      </c>
      <c r="V215" s="43">
        <f t="shared" si="71"/>
        <v>0</v>
      </c>
      <c r="W215" s="44">
        <f t="shared" si="71"/>
        <v>0</v>
      </c>
      <c r="X215" s="45"/>
    </row>
    <row r="216" spans="1:24" ht="15" customHeight="1" x14ac:dyDescent="0.2">
      <c r="A216" s="314" t="s">
        <v>102</v>
      </c>
      <c r="B216" s="314"/>
      <c r="C216" s="92"/>
      <c r="D216" s="92"/>
      <c r="E216" s="92"/>
      <c r="F216" s="93"/>
      <c r="G216" s="93"/>
      <c r="H216" s="93"/>
      <c r="I216" s="93"/>
      <c r="J216" s="93"/>
      <c r="K216" s="93"/>
    </row>
    <row r="217" spans="1:24" ht="37.5" customHeight="1" x14ac:dyDescent="0.2">
      <c r="A217" s="314"/>
      <c r="B217" s="314"/>
      <c r="C217" s="92"/>
      <c r="D217" s="92"/>
      <c r="E217" s="92"/>
    </row>
    <row r="220" spans="1:24" x14ac:dyDescent="0.2">
      <c r="A220" s="13" t="s">
        <v>317</v>
      </c>
    </row>
    <row r="221" spans="1:24" ht="15" hidden="1" customHeight="1" x14ac:dyDescent="0.2"/>
    <row r="222" spans="1:24" ht="15" hidden="1" customHeight="1" x14ac:dyDescent="0.25">
      <c r="A222" s="267" t="s">
        <v>103</v>
      </c>
      <c r="B222" s="94"/>
      <c r="C222" s="94"/>
      <c r="D222" s="94"/>
      <c r="E222" s="94"/>
      <c r="F222" s="95"/>
      <c r="G222" s="95"/>
      <c r="H222" s="95"/>
    </row>
    <row r="223" spans="1:24" ht="15.75" x14ac:dyDescent="0.25">
      <c r="A223" s="267" t="s">
        <v>318</v>
      </c>
      <c r="B223" s="96"/>
      <c r="C223" s="96"/>
      <c r="D223" s="96"/>
      <c r="E223" s="96"/>
      <c r="F223" s="95"/>
      <c r="G223" s="95"/>
      <c r="H223" s="95"/>
    </row>
    <row r="224" spans="1:24" ht="14.25" customHeight="1" x14ac:dyDescent="0.25">
      <c r="A224" s="267" t="s">
        <v>319</v>
      </c>
      <c r="B224" s="96"/>
      <c r="C224" s="96"/>
      <c r="D224" s="96"/>
      <c r="E224" s="96"/>
      <c r="F224" s="95"/>
      <c r="G224" s="95"/>
      <c r="H224" s="95"/>
    </row>
    <row r="225" spans="1:8" ht="15" hidden="1" customHeight="1" x14ac:dyDescent="0.2">
      <c r="A225" s="97"/>
      <c r="B225" s="98"/>
      <c r="C225" s="98"/>
      <c r="D225" s="98"/>
      <c r="E225" s="98"/>
    </row>
    <row r="226" spans="1:8" ht="15" hidden="1" customHeight="1" x14ac:dyDescent="0.2">
      <c r="A226" s="99" t="s">
        <v>104</v>
      </c>
      <c r="B226" s="98"/>
      <c r="C226" s="98"/>
      <c r="D226" s="98"/>
      <c r="E226" s="98"/>
    </row>
    <row r="227" spans="1:8" ht="13.5" customHeight="1" x14ac:dyDescent="0.2"/>
    <row r="228" spans="1:8" ht="5.25" hidden="1" customHeight="1" x14ac:dyDescent="0.2"/>
    <row r="229" spans="1:8" hidden="1" x14ac:dyDescent="0.2"/>
    <row r="230" spans="1:8" x14ac:dyDescent="0.2">
      <c r="A230" s="13" t="s">
        <v>105</v>
      </c>
    </row>
    <row r="231" spans="1:8" x14ac:dyDescent="0.2">
      <c r="A231" s="266" t="s">
        <v>106</v>
      </c>
    </row>
    <row r="232" spans="1:8" x14ac:dyDescent="0.2">
      <c r="A232" s="100" t="s">
        <v>310</v>
      </c>
      <c r="B232" s="101"/>
      <c r="C232" s="101"/>
      <c r="D232" s="101"/>
      <c r="E232" s="101"/>
      <c r="F232" s="101"/>
      <c r="G232" s="101"/>
      <c r="H232" s="101"/>
    </row>
    <row r="233" spans="1:8" x14ac:dyDescent="0.2">
      <c r="A233" s="100" t="s">
        <v>311</v>
      </c>
      <c r="B233" s="101"/>
      <c r="C233" s="101"/>
      <c r="D233" s="101"/>
      <c r="E233" s="101"/>
      <c r="F233" s="101"/>
      <c r="G233" s="101"/>
      <c r="H233" s="101"/>
    </row>
  </sheetData>
  <customSheetViews>
    <customSheetView guid="{FC81ACF6-41EA-474E-9271-A039BE964AC6}" showPageBreaks="1" printArea="1" hiddenRows="1" view="pageBreakPreview" topLeftCell="A233">
      <selection activeCell="D9" sqref="D9:D11"/>
      <rowBreaks count="1" manualBreakCount="1">
        <brk id="117" max="23" man="1"/>
      </rowBreaks>
      <pageMargins left="0.15763888888888899" right="0.15763888888888899" top="1.1812499999999999" bottom="0.15763888888888899" header="0.51180555555555496" footer="0.15763888888888899"/>
      <pageSetup paperSize="9" scale="23" firstPageNumber="0" orientation="landscape" verticalDpi="300" r:id="rId1"/>
      <headerFooter>
        <oddFooter>&amp;C&amp;P</oddFooter>
      </headerFooter>
    </customSheetView>
    <customSheetView guid="{5471717A-CEAE-4129-AD80-B9750FD3D24E}" showPageBreaks="1" printArea="1" hiddenRows="1" view="pageBreakPreview">
      <pane xSplit="4.9529411764705884" ySplit="9.9272727272727277" topLeftCell="V95" activePane="bottomRight"/>
      <selection pane="bottomRight" activeCell="S10" sqref="S10:T10"/>
      <rowBreaks count="1" manualBreakCount="1">
        <brk id="117" max="23" man="1"/>
      </rowBreaks>
      <pageMargins left="0.15763888888888899" right="0.15763888888888899" top="1.1812499999999999" bottom="0.15763888888888899" header="0.51180555555555496" footer="0.15763888888888899"/>
      <pageSetup paperSize="9" scale="23" firstPageNumber="0" orientation="landscape" verticalDpi="300" r:id="rId2"/>
      <headerFooter>
        <oddFooter>&amp;C&amp;P</oddFooter>
      </headerFooter>
    </customSheetView>
  </customSheetViews>
  <mergeCells count="95">
    <mergeCell ref="N2:Q2"/>
    <mergeCell ref="F5:O5"/>
    <mergeCell ref="Q5:X5"/>
    <mergeCell ref="F6:O6"/>
    <mergeCell ref="Q6:X6"/>
    <mergeCell ref="F7:O7"/>
    <mergeCell ref="Q7:X7"/>
    <mergeCell ref="A9:A11"/>
    <mergeCell ref="B9:B11"/>
    <mergeCell ref="C9:C11"/>
    <mergeCell ref="D9:D11"/>
    <mergeCell ref="E9:E11"/>
    <mergeCell ref="F9:J9"/>
    <mergeCell ref="L9:Q9"/>
    <mergeCell ref="R9:W9"/>
    <mergeCell ref="X9:X11"/>
    <mergeCell ref="F10:F11"/>
    <mergeCell ref="G10:H10"/>
    <mergeCell ref="I10:I11"/>
    <mergeCell ref="J10:J11"/>
    <mergeCell ref="K10:K11"/>
    <mergeCell ref="L10:L11"/>
    <mergeCell ref="M10:N10"/>
    <mergeCell ref="O10:O11"/>
    <mergeCell ref="P10:P11"/>
    <mergeCell ref="Q10:Q11"/>
    <mergeCell ref="R10:R11"/>
    <mergeCell ref="S10:T10"/>
    <mergeCell ref="U10:U11"/>
    <mergeCell ref="V10:V11"/>
    <mergeCell ref="W10:W11"/>
    <mergeCell ref="A26:A31"/>
    <mergeCell ref="B26:B31"/>
    <mergeCell ref="C26:C31"/>
    <mergeCell ref="A32:A37"/>
    <mergeCell ref="B32:B37"/>
    <mergeCell ref="C32:C37"/>
    <mergeCell ref="A38:A43"/>
    <mergeCell ref="B38:B43"/>
    <mergeCell ref="C38:C43"/>
    <mergeCell ref="A48:A53"/>
    <mergeCell ref="B48:B53"/>
    <mergeCell ref="C48:C53"/>
    <mergeCell ref="A56:A73"/>
    <mergeCell ref="B56:B73"/>
    <mergeCell ref="C56:C61"/>
    <mergeCell ref="C62:C67"/>
    <mergeCell ref="C68:C73"/>
    <mergeCell ref="A74:A79"/>
    <mergeCell ref="B74:B79"/>
    <mergeCell ref="C74:C79"/>
    <mergeCell ref="A80:A85"/>
    <mergeCell ref="B80:B85"/>
    <mergeCell ref="C80:C85"/>
    <mergeCell ref="A88:A99"/>
    <mergeCell ref="B88:B99"/>
    <mergeCell ref="C88:C93"/>
    <mergeCell ref="C94:C99"/>
    <mergeCell ref="A104:A109"/>
    <mergeCell ref="B104:B109"/>
    <mergeCell ref="C104:C109"/>
    <mergeCell ref="A112:A117"/>
    <mergeCell ref="B112:B117"/>
    <mergeCell ref="C112:C117"/>
    <mergeCell ref="A120:A125"/>
    <mergeCell ref="B120:B125"/>
    <mergeCell ref="C120:C125"/>
    <mergeCell ref="A128:A133"/>
    <mergeCell ref="B128:B133"/>
    <mergeCell ref="C128:C133"/>
    <mergeCell ref="A134:A139"/>
    <mergeCell ref="B134:B139"/>
    <mergeCell ref="C134:C139"/>
    <mergeCell ref="A142:A183"/>
    <mergeCell ref="B142:B183"/>
    <mergeCell ref="C142:C147"/>
    <mergeCell ref="C148:C153"/>
    <mergeCell ref="C154:C159"/>
    <mergeCell ref="C160:C165"/>
    <mergeCell ref="C166:C171"/>
    <mergeCell ref="C172:C177"/>
    <mergeCell ref="C178:C183"/>
    <mergeCell ref="A186:A191"/>
    <mergeCell ref="B186:B191"/>
    <mergeCell ref="C186:C191"/>
    <mergeCell ref="A192:A197"/>
    <mergeCell ref="B192:B197"/>
    <mergeCell ref="C192:C197"/>
    <mergeCell ref="A216:B217"/>
    <mergeCell ref="A198:A203"/>
    <mergeCell ref="B198:B203"/>
    <mergeCell ref="C198:C203"/>
    <mergeCell ref="A204:A209"/>
    <mergeCell ref="B204:B209"/>
    <mergeCell ref="C204:C209"/>
  </mergeCells>
  <pageMargins left="0.15763888888888899" right="0.15763888888888899" top="1.1812499999999999" bottom="0.15763888888888899" header="0.51180555555555496" footer="0.15763888888888899"/>
  <pageSetup paperSize="9" scale="23" firstPageNumber="0" orientation="landscape" verticalDpi="300" r:id="rId3"/>
  <headerFooter>
    <oddFooter>&amp;C&amp;P</oddFooter>
  </headerFooter>
  <rowBreaks count="1" manualBreakCount="1">
    <brk id="117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MK61"/>
  <sheetViews>
    <sheetView view="pageBreakPreview" zoomScaleNormal="113" zoomScaleSheetLayoutView="100" workbookViewId="0">
      <selection activeCell="AF58" sqref="AF58"/>
    </sheetView>
  </sheetViews>
  <sheetFormatPr defaultRowHeight="15" x14ac:dyDescent="0.25"/>
  <cols>
    <col min="1" max="1" width="4.28515625" style="102"/>
    <col min="2" max="2" width="1.28515625" style="103"/>
    <col min="3" max="67" width="0.85546875" style="103"/>
    <col min="68" max="69" width="3.42578125" style="103" customWidth="1"/>
    <col min="70" max="70" width="0.85546875" style="103"/>
    <col min="71" max="71" width="1.140625" style="103"/>
    <col min="72" max="72" width="7.5703125" style="103" customWidth="1"/>
    <col min="73" max="73" width="26.85546875" style="103"/>
    <col min="74" max="74" width="11" style="103"/>
    <col min="75" max="77" width="12.7109375" style="103"/>
    <col min="78" max="79" width="15.42578125" style="103"/>
    <col min="80" max="327" width="0.85546875" style="103"/>
    <col min="328" max="328" width="7.5703125" style="103"/>
    <col min="329" max="329" width="21.28515625" style="103"/>
    <col min="330" max="330" width="11" style="103"/>
    <col min="331" max="333" width="12.7109375" style="103"/>
    <col min="334" max="335" width="15.42578125" style="103"/>
    <col min="336" max="583" width="0.85546875" style="103"/>
    <col min="584" max="584" width="7.5703125" style="103"/>
    <col min="585" max="585" width="21.28515625" style="103"/>
    <col min="586" max="586" width="11" style="103"/>
    <col min="587" max="589" width="12.7109375" style="103"/>
    <col min="590" max="591" width="15.42578125" style="103"/>
    <col min="592" max="839" width="0.85546875" style="103"/>
    <col min="840" max="840" width="7.5703125" style="103"/>
    <col min="841" max="841" width="21.28515625" style="103"/>
    <col min="842" max="842" width="11" style="103"/>
    <col min="843" max="845" width="12.7109375" style="103"/>
    <col min="846" max="847" width="15.42578125" style="103"/>
    <col min="848" max="1025" width="0.85546875" style="103"/>
  </cols>
  <sheetData>
    <row r="1" spans="1:79" ht="3" customHeight="1" x14ac:dyDescent="0.25"/>
    <row r="2" spans="1:79" ht="15" customHeight="1" x14ac:dyDescent="0.25">
      <c r="A2" s="355" t="s">
        <v>107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355"/>
      <c r="BN2" s="355"/>
      <c r="BO2" s="355"/>
      <c r="BP2" s="355"/>
      <c r="BQ2" s="355"/>
      <c r="BR2" s="355"/>
      <c r="BS2" s="355"/>
      <c r="BT2" s="355"/>
      <c r="BU2" s="355"/>
      <c r="BV2" s="104"/>
      <c r="BW2" s="104"/>
      <c r="BX2" s="104"/>
      <c r="BY2" s="104"/>
      <c r="BZ2" s="104"/>
      <c r="CA2" s="104"/>
    </row>
    <row r="3" spans="1:79" ht="15" customHeight="1" x14ac:dyDescent="0.25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356" t="s">
        <v>108</v>
      </c>
      <c r="AG3" s="356"/>
      <c r="AH3" s="356"/>
      <c r="AI3" s="356"/>
      <c r="AJ3" s="357" t="s">
        <v>309</v>
      </c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106"/>
      <c r="BI3" s="358">
        <v>20</v>
      </c>
      <c r="BJ3" s="358"/>
      <c r="BK3" s="358"/>
      <c r="BL3" s="358"/>
      <c r="BM3" s="358"/>
      <c r="BN3" s="358"/>
      <c r="BO3" s="357">
        <v>19</v>
      </c>
      <c r="BP3" s="357"/>
      <c r="BQ3" s="357"/>
      <c r="BR3" s="359" t="s">
        <v>109</v>
      </c>
      <c r="BS3" s="359"/>
      <c r="BT3" s="106"/>
      <c r="BU3" s="106"/>
      <c r="BV3" s="104"/>
      <c r="BW3" s="104"/>
      <c r="BX3" s="104"/>
      <c r="BY3" s="104"/>
      <c r="BZ3" s="104"/>
      <c r="CA3" s="104"/>
    </row>
    <row r="4" spans="1:79" ht="15" customHeight="1" x14ac:dyDescent="0.25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350" t="s">
        <v>110</v>
      </c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4"/>
      <c r="BW4" s="104"/>
      <c r="BX4" s="104"/>
      <c r="BY4" s="104"/>
      <c r="BZ4" s="104"/>
      <c r="CA4" s="104"/>
    </row>
    <row r="5" spans="1:79" ht="6" customHeight="1" x14ac:dyDescent="0.25"/>
    <row r="6" spans="1:79" ht="15.6" customHeight="1" x14ac:dyDescent="0.25">
      <c r="A6" s="351" t="s">
        <v>111</v>
      </c>
      <c r="B6" s="352" t="s">
        <v>27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352"/>
      <c r="BE6" s="352"/>
      <c r="BF6" s="352"/>
      <c r="BG6" s="352"/>
      <c r="BH6" s="352"/>
      <c r="BI6" s="352"/>
      <c r="BJ6" s="352"/>
      <c r="BK6" s="352"/>
      <c r="BL6" s="352"/>
      <c r="BM6" s="352"/>
      <c r="BN6" s="352"/>
      <c r="BO6" s="352"/>
      <c r="BP6" s="352"/>
      <c r="BQ6" s="352"/>
      <c r="BR6" s="352"/>
      <c r="BS6" s="352"/>
      <c r="BT6" s="352"/>
      <c r="BU6" s="351" t="s">
        <v>112</v>
      </c>
      <c r="BV6" s="107"/>
      <c r="BW6" s="107"/>
      <c r="BX6" s="107"/>
      <c r="BY6" s="107"/>
      <c r="BZ6" s="339"/>
      <c r="CA6" s="339"/>
    </row>
    <row r="7" spans="1:79" ht="15" customHeight="1" x14ac:dyDescent="0.25">
      <c r="A7" s="351"/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2"/>
      <c r="BB7" s="352"/>
      <c r="BC7" s="352"/>
      <c r="BD7" s="352"/>
      <c r="BE7" s="352"/>
      <c r="BF7" s="352"/>
      <c r="BG7" s="352"/>
      <c r="BH7" s="352"/>
      <c r="BI7" s="352"/>
      <c r="BJ7" s="352"/>
      <c r="BK7" s="352"/>
      <c r="BL7" s="352"/>
      <c r="BM7" s="352"/>
      <c r="BN7" s="352"/>
      <c r="BO7" s="352"/>
      <c r="BP7" s="352"/>
      <c r="BQ7" s="352"/>
      <c r="BR7" s="352"/>
      <c r="BS7" s="352"/>
      <c r="BT7" s="352"/>
      <c r="BU7" s="351"/>
      <c r="BV7" s="353"/>
      <c r="BW7" s="353"/>
      <c r="BX7" s="353"/>
      <c r="BY7" s="353"/>
      <c r="BZ7" s="354"/>
      <c r="CA7" s="354"/>
    </row>
    <row r="8" spans="1:79" ht="48" customHeight="1" x14ac:dyDescent="0.25">
      <c r="A8" s="351"/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  <c r="BB8" s="352"/>
      <c r="BC8" s="352"/>
      <c r="BD8" s="352"/>
      <c r="BE8" s="352"/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  <c r="BS8" s="352"/>
      <c r="BT8" s="352"/>
      <c r="BU8" s="351"/>
      <c r="BV8" s="108"/>
      <c r="BW8" s="108"/>
      <c r="BX8" s="108"/>
      <c r="BY8" s="108"/>
      <c r="BZ8" s="354"/>
      <c r="CA8" s="354"/>
    </row>
    <row r="9" spans="1:79" ht="11.25" customHeight="1" x14ac:dyDescent="0.25">
      <c r="A9" s="109">
        <v>1</v>
      </c>
      <c r="B9" s="347">
        <v>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110">
        <v>3</v>
      </c>
      <c r="BV9" s="108"/>
      <c r="BW9" s="108"/>
      <c r="BX9" s="108"/>
      <c r="BY9" s="108"/>
      <c r="BZ9" s="108"/>
      <c r="CA9" s="108"/>
    </row>
    <row r="10" spans="1:79" s="114" customFormat="1" ht="15" customHeight="1" x14ac:dyDescent="0.2">
      <c r="A10" s="111" t="s">
        <v>113</v>
      </c>
      <c r="B10" s="348" t="s">
        <v>114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265">
        <v>29857969</v>
      </c>
      <c r="BV10" s="113"/>
      <c r="BW10" s="113"/>
      <c r="BX10" s="113"/>
      <c r="BY10" s="113"/>
      <c r="BZ10" s="113"/>
      <c r="CA10" s="113"/>
    </row>
    <row r="11" spans="1:79" ht="15" customHeight="1" x14ac:dyDescent="0.25">
      <c r="A11" s="115"/>
      <c r="B11" s="349" t="s">
        <v>74</v>
      </c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116"/>
      <c r="BV11" s="117"/>
      <c r="BW11" s="117"/>
      <c r="BX11" s="117"/>
      <c r="BY11" s="117"/>
      <c r="BZ11" s="117"/>
      <c r="CA11" s="117"/>
    </row>
    <row r="12" spans="1:79" ht="15" customHeight="1" x14ac:dyDescent="0.25">
      <c r="A12" s="115" t="s">
        <v>115</v>
      </c>
      <c r="B12" s="341" t="s">
        <v>116</v>
      </c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265">
        <v>14989883.35</v>
      </c>
      <c r="BV12" s="117"/>
      <c r="BW12" s="117"/>
      <c r="BX12" s="117"/>
      <c r="BY12" s="117"/>
      <c r="BZ12" s="117"/>
      <c r="CA12" s="117"/>
    </row>
    <row r="13" spans="1:79" ht="15" customHeight="1" x14ac:dyDescent="0.25">
      <c r="A13" s="115"/>
      <c r="B13" s="344" t="s">
        <v>19</v>
      </c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  <c r="BI13" s="344"/>
      <c r="BJ13" s="344"/>
      <c r="BK13" s="344"/>
      <c r="BL13" s="344"/>
      <c r="BM13" s="344"/>
      <c r="BN13" s="344"/>
      <c r="BO13" s="344"/>
      <c r="BP13" s="344"/>
      <c r="BQ13" s="344"/>
      <c r="BR13" s="344"/>
      <c r="BS13" s="344"/>
      <c r="BT13" s="344"/>
      <c r="BU13" s="265"/>
      <c r="BV13" s="117"/>
      <c r="BW13" s="117"/>
      <c r="BX13" s="117"/>
      <c r="BY13" s="117"/>
      <c r="BZ13" s="117"/>
      <c r="CA13" s="117"/>
    </row>
    <row r="14" spans="1:79" ht="15" customHeight="1" x14ac:dyDescent="0.25">
      <c r="A14" s="115" t="s">
        <v>117</v>
      </c>
      <c r="B14" s="341" t="s">
        <v>118</v>
      </c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265">
        <v>9291882.4499999993</v>
      </c>
      <c r="BV14" s="117"/>
      <c r="BW14" s="117"/>
      <c r="BX14" s="117"/>
      <c r="BY14" s="117"/>
      <c r="BZ14" s="117"/>
      <c r="CA14" s="117"/>
    </row>
    <row r="15" spans="1:79" hidden="1" x14ac:dyDescent="0.25">
      <c r="A15" s="115"/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341"/>
      <c r="BH15" s="341"/>
      <c r="BI15" s="341"/>
      <c r="BJ15" s="341"/>
      <c r="BK15" s="341"/>
      <c r="BL15" s="341"/>
      <c r="BM15" s="341"/>
      <c r="BN15" s="341"/>
      <c r="BO15" s="341"/>
      <c r="BP15" s="341"/>
      <c r="BQ15" s="341"/>
      <c r="BR15" s="341"/>
      <c r="BS15" s="341"/>
      <c r="BT15" s="341"/>
      <c r="BU15" s="265"/>
      <c r="BV15" s="117"/>
      <c r="BW15" s="117"/>
      <c r="BX15" s="117"/>
      <c r="BY15" s="117"/>
      <c r="BZ15" s="117"/>
      <c r="CA15" s="117"/>
    </row>
    <row r="16" spans="1:79" hidden="1" x14ac:dyDescent="0.25">
      <c r="A16" s="118"/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  <c r="BI16" s="344"/>
      <c r="BJ16" s="344"/>
      <c r="BK16" s="344"/>
      <c r="BL16" s="344"/>
      <c r="BM16" s="344"/>
      <c r="BN16" s="344"/>
      <c r="BO16" s="344"/>
      <c r="BP16" s="344"/>
      <c r="BQ16" s="344"/>
      <c r="BR16" s="344"/>
      <c r="BS16" s="344"/>
      <c r="BT16" s="344"/>
      <c r="BU16" s="265"/>
      <c r="BV16" s="117"/>
      <c r="BW16" s="117"/>
      <c r="BX16" s="117"/>
      <c r="BY16" s="117"/>
      <c r="BZ16" s="117"/>
      <c r="CA16" s="117"/>
    </row>
    <row r="17" spans="1:79" hidden="1" x14ac:dyDescent="0.25">
      <c r="A17" s="118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265"/>
      <c r="BV17" s="117"/>
      <c r="BW17" s="117"/>
      <c r="BX17" s="117"/>
      <c r="BY17" s="117"/>
      <c r="BZ17" s="117"/>
      <c r="CA17" s="117"/>
    </row>
    <row r="18" spans="1:79" ht="26.25" customHeight="1" x14ac:dyDescent="0.25">
      <c r="A18" s="115" t="s">
        <v>119</v>
      </c>
      <c r="B18" s="341" t="s">
        <v>120</v>
      </c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341"/>
      <c r="BR18" s="341"/>
      <c r="BS18" s="341"/>
      <c r="BT18" s="341"/>
      <c r="BU18" s="265">
        <v>6333678</v>
      </c>
      <c r="BV18" s="117"/>
      <c r="BW18" s="117"/>
      <c r="BX18" s="117"/>
      <c r="BY18" s="117"/>
      <c r="BZ18" s="117"/>
      <c r="CA18" s="117"/>
    </row>
    <row r="19" spans="1:79" ht="15.75" customHeight="1" x14ac:dyDescent="0.25">
      <c r="A19" s="115"/>
      <c r="B19" s="344" t="s">
        <v>19</v>
      </c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/>
      <c r="BO19" s="344"/>
      <c r="BP19" s="344"/>
      <c r="BQ19" s="344"/>
      <c r="BR19" s="344"/>
      <c r="BS19" s="344"/>
      <c r="BT19" s="344"/>
      <c r="BU19" s="112"/>
      <c r="BV19" s="117"/>
      <c r="BW19" s="117"/>
      <c r="BX19" s="117"/>
      <c r="BY19" s="117"/>
      <c r="BZ19" s="117"/>
      <c r="CA19" s="117"/>
    </row>
    <row r="20" spans="1:79" ht="15" customHeight="1" x14ac:dyDescent="0.25">
      <c r="A20" s="115" t="s">
        <v>121</v>
      </c>
      <c r="B20" s="341" t="s">
        <v>328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265">
        <v>554577.9</v>
      </c>
      <c r="BV20" s="117"/>
      <c r="BW20" s="117"/>
      <c r="BX20" s="117"/>
      <c r="BY20" s="117"/>
      <c r="BZ20" s="117"/>
      <c r="CA20" s="117"/>
    </row>
    <row r="21" spans="1:79" s="114" customFormat="1" ht="15" customHeight="1" x14ac:dyDescent="0.2">
      <c r="A21" s="119" t="s">
        <v>122</v>
      </c>
      <c r="B21" s="342" t="s">
        <v>123</v>
      </c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/>
      <c r="BR21" s="342"/>
      <c r="BS21" s="342"/>
      <c r="BT21" s="342"/>
      <c r="BU21" s="265"/>
      <c r="BV21" s="113"/>
      <c r="BW21" s="113"/>
      <c r="BX21" s="113"/>
      <c r="BY21" s="113"/>
      <c r="BZ21" s="113"/>
      <c r="CA21" s="113"/>
    </row>
    <row r="22" spans="1:79" ht="15" customHeight="1" x14ac:dyDescent="0.25">
      <c r="A22" s="115"/>
      <c r="B22" s="343" t="s">
        <v>74</v>
      </c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  <c r="BG22" s="343"/>
      <c r="BH22" s="343"/>
      <c r="BI22" s="343"/>
      <c r="BJ22" s="343"/>
      <c r="BK22" s="343"/>
      <c r="BL22" s="343"/>
      <c r="BM22" s="343"/>
      <c r="BN22" s="343"/>
      <c r="BO22" s="343"/>
      <c r="BP22" s="343"/>
      <c r="BQ22" s="343"/>
      <c r="BR22" s="343"/>
      <c r="BS22" s="343"/>
      <c r="BT22" s="343"/>
      <c r="BU22" s="112"/>
      <c r="BV22" s="117"/>
      <c r="BW22" s="117"/>
      <c r="BX22" s="117"/>
      <c r="BY22" s="117"/>
      <c r="BZ22" s="117"/>
      <c r="CA22" s="117"/>
    </row>
    <row r="23" spans="1:79" ht="19.5" customHeight="1" x14ac:dyDescent="0.25">
      <c r="A23" s="115" t="s">
        <v>124</v>
      </c>
      <c r="B23" s="345" t="s">
        <v>125</v>
      </c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5"/>
      <c r="AW23" s="345"/>
      <c r="AX23" s="345"/>
      <c r="AY23" s="345"/>
      <c r="AZ23" s="345"/>
      <c r="BA23" s="345"/>
      <c r="BB23" s="345"/>
      <c r="BC23" s="345"/>
      <c r="BD23" s="345"/>
      <c r="BE23" s="345"/>
      <c r="BF23" s="345"/>
      <c r="BG23" s="345"/>
      <c r="BH23" s="345"/>
      <c r="BI23" s="345"/>
      <c r="BJ23" s="345"/>
      <c r="BK23" s="345"/>
      <c r="BL23" s="345"/>
      <c r="BM23" s="345"/>
      <c r="BN23" s="345"/>
      <c r="BO23" s="345"/>
      <c r="BP23" s="345"/>
      <c r="BQ23" s="345"/>
      <c r="BR23" s="345"/>
      <c r="BS23" s="345"/>
      <c r="BT23" s="345"/>
      <c r="BU23" s="265"/>
      <c r="BV23" s="117"/>
      <c r="BW23" s="117"/>
      <c r="BX23" s="117"/>
      <c r="BY23" s="117"/>
      <c r="BZ23" s="117"/>
      <c r="CA23" s="117"/>
    </row>
    <row r="24" spans="1:79" ht="16.5" customHeight="1" x14ac:dyDescent="0.25">
      <c r="A24" s="115"/>
      <c r="B24" s="344" t="s">
        <v>19</v>
      </c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  <c r="BI24" s="344"/>
      <c r="BJ24" s="344"/>
      <c r="BK24" s="344"/>
      <c r="BL24" s="344"/>
      <c r="BM24" s="344"/>
      <c r="BN24" s="344"/>
      <c r="BO24" s="344"/>
      <c r="BP24" s="344"/>
      <c r="BQ24" s="344"/>
      <c r="BR24" s="344"/>
      <c r="BS24" s="344"/>
      <c r="BT24" s="344"/>
      <c r="BU24" s="112"/>
      <c r="BV24" s="117"/>
      <c r="BW24" s="117"/>
      <c r="BX24" s="117"/>
      <c r="BY24" s="117"/>
      <c r="BZ24" s="117"/>
      <c r="CA24" s="117"/>
    </row>
    <row r="25" spans="1:79" ht="27.75" customHeight="1" x14ac:dyDescent="0.25">
      <c r="A25" s="115" t="s">
        <v>126</v>
      </c>
      <c r="B25" s="345" t="s">
        <v>127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345"/>
      <c r="AV25" s="345"/>
      <c r="AW25" s="345"/>
      <c r="AX25" s="345"/>
      <c r="AY25" s="345"/>
      <c r="AZ25" s="345"/>
      <c r="BA25" s="345"/>
      <c r="BB25" s="345"/>
      <c r="BC25" s="345"/>
      <c r="BD25" s="345"/>
      <c r="BE25" s="345"/>
      <c r="BF25" s="345"/>
      <c r="BG25" s="345"/>
      <c r="BH25" s="345"/>
      <c r="BI25" s="345"/>
      <c r="BJ25" s="345"/>
      <c r="BK25" s="345"/>
      <c r="BL25" s="345"/>
      <c r="BM25" s="345"/>
      <c r="BN25" s="345"/>
      <c r="BO25" s="345"/>
      <c r="BP25" s="345"/>
      <c r="BQ25" s="345"/>
      <c r="BR25" s="345"/>
      <c r="BS25" s="345"/>
      <c r="BT25" s="345"/>
      <c r="BU25" s="265"/>
      <c r="BV25" s="117"/>
      <c r="BW25" s="117"/>
      <c r="BX25" s="117"/>
      <c r="BY25" s="117"/>
      <c r="BZ25" s="117"/>
      <c r="CA25" s="117"/>
    </row>
    <row r="26" spans="1:79" ht="26.25" customHeight="1" x14ac:dyDescent="0.25">
      <c r="A26" s="115" t="s">
        <v>128</v>
      </c>
      <c r="B26" s="345" t="s">
        <v>129</v>
      </c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5"/>
      <c r="BC26" s="345"/>
      <c r="BD26" s="345"/>
      <c r="BE26" s="345"/>
      <c r="BF26" s="345"/>
      <c r="BG26" s="345"/>
      <c r="BH26" s="345"/>
      <c r="BI26" s="345"/>
      <c r="BJ26" s="345"/>
      <c r="BK26" s="345"/>
      <c r="BL26" s="345"/>
      <c r="BM26" s="345"/>
      <c r="BN26" s="345"/>
      <c r="BO26" s="345"/>
      <c r="BP26" s="345"/>
      <c r="BQ26" s="345"/>
      <c r="BR26" s="345"/>
      <c r="BS26" s="345"/>
      <c r="BT26" s="345"/>
      <c r="BU26" s="112"/>
      <c r="BV26" s="117"/>
      <c r="BW26" s="117"/>
      <c r="BX26" s="117"/>
      <c r="BY26" s="117"/>
      <c r="BZ26" s="117"/>
      <c r="CA26" s="117"/>
    </row>
    <row r="27" spans="1:79" ht="18" customHeight="1" x14ac:dyDescent="0.25">
      <c r="A27" s="115" t="s">
        <v>130</v>
      </c>
      <c r="B27" s="345" t="s">
        <v>131</v>
      </c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  <c r="AO27" s="345"/>
      <c r="AP27" s="345"/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5"/>
      <c r="BB27" s="345"/>
      <c r="BC27" s="345"/>
      <c r="BD27" s="345"/>
      <c r="BE27" s="345"/>
      <c r="BF27" s="345"/>
      <c r="BG27" s="345"/>
      <c r="BH27" s="345"/>
      <c r="BI27" s="345"/>
      <c r="BJ27" s="345"/>
      <c r="BK27" s="345"/>
      <c r="BL27" s="345"/>
      <c r="BM27" s="345"/>
      <c r="BN27" s="345"/>
      <c r="BO27" s="345"/>
      <c r="BP27" s="345"/>
      <c r="BQ27" s="345"/>
      <c r="BR27" s="345"/>
      <c r="BS27" s="345"/>
      <c r="BT27" s="345"/>
      <c r="BU27" s="112"/>
      <c r="BV27" s="117"/>
      <c r="BW27" s="117"/>
      <c r="BX27" s="117"/>
      <c r="BY27" s="117"/>
      <c r="BZ27" s="117"/>
      <c r="CA27" s="117"/>
    </row>
    <row r="28" spans="1:79" ht="21" customHeight="1" x14ac:dyDescent="0.25">
      <c r="A28" s="115" t="s">
        <v>132</v>
      </c>
      <c r="B28" s="346" t="s">
        <v>133</v>
      </c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  <c r="AK28" s="346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6"/>
      <c r="BD28" s="346"/>
      <c r="BE28" s="346"/>
      <c r="BF28" s="346"/>
      <c r="BG28" s="346"/>
      <c r="BH28" s="346"/>
      <c r="BI28" s="346"/>
      <c r="BJ28" s="346"/>
      <c r="BK28" s="346"/>
      <c r="BL28" s="346"/>
      <c r="BM28" s="346"/>
      <c r="BN28" s="346"/>
      <c r="BO28" s="346"/>
      <c r="BP28" s="346"/>
      <c r="BQ28" s="346"/>
      <c r="BR28" s="346"/>
      <c r="BS28" s="346"/>
      <c r="BT28" s="346"/>
      <c r="BU28" s="265"/>
      <c r="BV28" s="117"/>
      <c r="BW28" s="117"/>
      <c r="BX28" s="117"/>
      <c r="BY28" s="117"/>
      <c r="BZ28" s="117"/>
      <c r="CA28" s="117"/>
    </row>
    <row r="29" spans="1:79" ht="18.75" customHeight="1" x14ac:dyDescent="0.25">
      <c r="A29" s="115" t="s">
        <v>134</v>
      </c>
      <c r="B29" s="341" t="s">
        <v>135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341"/>
      <c r="BC29" s="341"/>
      <c r="BD29" s="341"/>
      <c r="BE29" s="341"/>
      <c r="BF29" s="341"/>
      <c r="BG29" s="341"/>
      <c r="BH29" s="341"/>
      <c r="BI29" s="341"/>
      <c r="BJ29" s="341"/>
      <c r="BK29" s="341"/>
      <c r="BL29" s="341"/>
      <c r="BM29" s="341"/>
      <c r="BN29" s="341"/>
      <c r="BO29" s="341"/>
      <c r="BP29" s="341"/>
      <c r="BQ29" s="341"/>
      <c r="BR29" s="341"/>
      <c r="BS29" s="341"/>
      <c r="BT29" s="341"/>
      <c r="BU29" s="265"/>
      <c r="BV29" s="117"/>
      <c r="BW29" s="117"/>
      <c r="BX29" s="117"/>
      <c r="BY29" s="117"/>
      <c r="BZ29" s="117"/>
      <c r="CA29" s="117"/>
    </row>
    <row r="30" spans="1:79" ht="15" hidden="1" customHeight="1" x14ac:dyDescent="0.25">
      <c r="A30" s="118"/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AY30" s="344"/>
      <c r="AZ30" s="344"/>
      <c r="BA30" s="344"/>
      <c r="BB30" s="344"/>
      <c r="BC30" s="344"/>
      <c r="BD30" s="344"/>
      <c r="BE30" s="344"/>
      <c r="BF30" s="344"/>
      <c r="BG30" s="344"/>
      <c r="BH30" s="344"/>
      <c r="BI30" s="344"/>
      <c r="BJ30" s="344"/>
      <c r="BK30" s="344"/>
      <c r="BL30" s="344"/>
      <c r="BM30" s="344"/>
      <c r="BN30" s="344"/>
      <c r="BO30" s="344"/>
      <c r="BP30" s="344"/>
      <c r="BQ30" s="344"/>
      <c r="BR30" s="344"/>
      <c r="BS30" s="344"/>
      <c r="BT30" s="344"/>
      <c r="BU30" s="112"/>
      <c r="BV30" s="117"/>
      <c r="BW30" s="117"/>
      <c r="BX30" s="117"/>
      <c r="BY30" s="117"/>
      <c r="BZ30" s="117"/>
      <c r="CA30" s="117"/>
    </row>
    <row r="31" spans="1:79" ht="15" hidden="1" customHeight="1" x14ac:dyDescent="0.25">
      <c r="A31" s="115"/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1"/>
      <c r="BE31" s="341"/>
      <c r="BF31" s="341"/>
      <c r="BG31" s="341"/>
      <c r="BH31" s="341"/>
      <c r="BI31" s="341"/>
      <c r="BJ31" s="341"/>
      <c r="BK31" s="341"/>
      <c r="BL31" s="341"/>
      <c r="BM31" s="341"/>
      <c r="BN31" s="341"/>
      <c r="BO31" s="341"/>
      <c r="BP31" s="341"/>
      <c r="BQ31" s="341"/>
      <c r="BR31" s="341"/>
      <c r="BS31" s="341"/>
      <c r="BT31" s="341"/>
      <c r="BU31" s="112"/>
      <c r="BV31" s="117"/>
      <c r="BW31" s="117"/>
      <c r="BX31" s="117"/>
      <c r="BY31" s="117"/>
      <c r="BZ31" s="117"/>
      <c r="CA31" s="117"/>
    </row>
    <row r="32" spans="1:79" ht="15" hidden="1" customHeight="1" x14ac:dyDescent="0.25">
      <c r="A32" s="115"/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1"/>
      <c r="BF32" s="341"/>
      <c r="BG32" s="341"/>
      <c r="BH32" s="341"/>
      <c r="BI32" s="341"/>
      <c r="BJ32" s="341"/>
      <c r="BK32" s="341"/>
      <c r="BL32" s="341"/>
      <c r="BM32" s="341"/>
      <c r="BN32" s="341"/>
      <c r="BO32" s="341"/>
      <c r="BP32" s="341"/>
      <c r="BQ32" s="341"/>
      <c r="BR32" s="341"/>
      <c r="BS32" s="341"/>
      <c r="BT32" s="341"/>
      <c r="BU32" s="112"/>
      <c r="BV32" s="117"/>
      <c r="BW32" s="117"/>
      <c r="BX32" s="117"/>
      <c r="BY32" s="117"/>
      <c r="BZ32" s="117"/>
      <c r="CA32" s="117"/>
    </row>
    <row r="33" spans="1:108" ht="15" hidden="1" customHeight="1" x14ac:dyDescent="0.25">
      <c r="A33" s="115"/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  <c r="BL33" s="341"/>
      <c r="BM33" s="341"/>
      <c r="BN33" s="341"/>
      <c r="BO33" s="341"/>
      <c r="BP33" s="341"/>
      <c r="BQ33" s="341"/>
      <c r="BR33" s="341"/>
      <c r="BS33" s="341"/>
      <c r="BT33" s="341"/>
      <c r="BU33" s="112"/>
      <c r="BV33" s="117"/>
      <c r="BW33" s="117"/>
      <c r="BX33" s="117"/>
      <c r="BY33" s="117"/>
      <c r="BZ33" s="117"/>
      <c r="CA33" s="117"/>
    </row>
    <row r="34" spans="1:108" ht="15" hidden="1" customHeight="1" x14ac:dyDescent="0.25">
      <c r="A34" s="115"/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41"/>
      <c r="BO34" s="341"/>
      <c r="BP34" s="341"/>
      <c r="BQ34" s="341"/>
      <c r="BR34" s="341"/>
      <c r="BS34" s="341"/>
      <c r="BT34" s="341"/>
      <c r="BU34" s="112"/>
      <c r="BV34" s="117"/>
      <c r="BW34" s="117"/>
      <c r="BX34" s="117"/>
      <c r="BY34" s="117"/>
      <c r="BZ34" s="117"/>
      <c r="CA34" s="117"/>
    </row>
    <row r="35" spans="1:108" ht="15" hidden="1" customHeight="1" x14ac:dyDescent="0.25">
      <c r="A35" s="115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112"/>
      <c r="BV35" s="117"/>
      <c r="BW35" s="117"/>
      <c r="BX35" s="117"/>
      <c r="BY35" s="117"/>
      <c r="BZ35" s="117"/>
      <c r="CA35" s="117"/>
    </row>
    <row r="36" spans="1:108" ht="15" hidden="1" customHeight="1" x14ac:dyDescent="0.25">
      <c r="A36" s="115"/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  <c r="BD36" s="341"/>
      <c r="BE36" s="341"/>
      <c r="BF36" s="341"/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112"/>
      <c r="BV36" s="117"/>
      <c r="BW36" s="117"/>
      <c r="BX36" s="117"/>
      <c r="BY36" s="117"/>
      <c r="BZ36" s="117"/>
      <c r="CA36" s="117"/>
    </row>
    <row r="37" spans="1:108" ht="32.25" hidden="1" customHeight="1" x14ac:dyDescent="0.25">
      <c r="A37" s="115"/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1"/>
      <c r="AY37" s="341"/>
      <c r="AZ37" s="341"/>
      <c r="BA37" s="341"/>
      <c r="BB37" s="341"/>
      <c r="BC37" s="341"/>
      <c r="BD37" s="341"/>
      <c r="BE37" s="341"/>
      <c r="BF37" s="341"/>
      <c r="BG37" s="341"/>
      <c r="BH37" s="341"/>
      <c r="BI37" s="341"/>
      <c r="BJ37" s="341"/>
      <c r="BK37" s="341"/>
      <c r="BL37" s="341"/>
      <c r="BM37" s="341"/>
      <c r="BN37" s="341"/>
      <c r="BO37" s="341"/>
      <c r="BP37" s="341"/>
      <c r="BQ37" s="341"/>
      <c r="BR37" s="341"/>
      <c r="BS37" s="341"/>
      <c r="BT37" s="341"/>
      <c r="BU37" s="112"/>
      <c r="BV37" s="117"/>
      <c r="BW37" s="117"/>
      <c r="BX37" s="117"/>
      <c r="BY37" s="117"/>
      <c r="BZ37" s="117"/>
      <c r="CA37" s="117"/>
    </row>
    <row r="38" spans="1:108" ht="15" hidden="1" customHeight="1" x14ac:dyDescent="0.25">
      <c r="A38" s="115"/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  <c r="BH38" s="341"/>
      <c r="BI38" s="341"/>
      <c r="BJ38" s="341"/>
      <c r="BK38" s="341"/>
      <c r="BL38" s="341"/>
      <c r="BM38" s="341"/>
      <c r="BN38" s="341"/>
      <c r="BO38" s="341"/>
      <c r="BP38" s="341"/>
      <c r="BQ38" s="341"/>
      <c r="BR38" s="341"/>
      <c r="BS38" s="341"/>
      <c r="BT38" s="341"/>
      <c r="BU38" s="112"/>
      <c r="BV38" s="117"/>
      <c r="BW38" s="117"/>
      <c r="BX38" s="117"/>
      <c r="BY38" s="117"/>
      <c r="BZ38" s="117"/>
      <c r="CA38" s="117"/>
    </row>
    <row r="39" spans="1:108" s="114" customFormat="1" ht="15" customHeight="1" x14ac:dyDescent="0.2">
      <c r="A39" s="119" t="s">
        <v>136</v>
      </c>
      <c r="B39" s="342" t="s">
        <v>137</v>
      </c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342"/>
      <c r="BR39" s="342"/>
      <c r="BS39" s="342"/>
      <c r="BT39" s="342"/>
      <c r="BU39" s="265">
        <v>64383</v>
      </c>
      <c r="BV39" s="113"/>
      <c r="BW39" s="113"/>
      <c r="BX39" s="113"/>
      <c r="BY39" s="113"/>
      <c r="BZ39" s="113"/>
      <c r="CA39" s="113"/>
    </row>
    <row r="40" spans="1:108" ht="15" customHeight="1" x14ac:dyDescent="0.25">
      <c r="A40" s="118"/>
      <c r="B40" s="343" t="s">
        <v>74</v>
      </c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43"/>
      <c r="AL40" s="343"/>
      <c r="AM40" s="343"/>
      <c r="AN40" s="343"/>
      <c r="AO40" s="343"/>
      <c r="AP40" s="343"/>
      <c r="AQ40" s="343"/>
      <c r="AR40" s="343"/>
      <c r="AS40" s="343"/>
      <c r="AT40" s="343"/>
      <c r="AU40" s="343"/>
      <c r="AV40" s="343"/>
      <c r="AW40" s="343"/>
      <c r="AX40" s="343"/>
      <c r="AY40" s="343"/>
      <c r="AZ40" s="343"/>
      <c r="BA40" s="343"/>
      <c r="BB40" s="343"/>
      <c r="BC40" s="343"/>
      <c r="BD40" s="343"/>
      <c r="BE40" s="343"/>
      <c r="BF40" s="343"/>
      <c r="BG40" s="343"/>
      <c r="BH40" s="343"/>
      <c r="BI40" s="343"/>
      <c r="BJ40" s="343"/>
      <c r="BK40" s="343"/>
      <c r="BL40" s="343"/>
      <c r="BM40" s="343"/>
      <c r="BN40" s="343"/>
      <c r="BO40" s="343"/>
      <c r="BP40" s="343"/>
      <c r="BQ40" s="343"/>
      <c r="BR40" s="343"/>
      <c r="BS40" s="343"/>
      <c r="BT40" s="343"/>
      <c r="BU40" s="112"/>
      <c r="BV40" s="117"/>
      <c r="BW40" s="117"/>
      <c r="BX40" s="117"/>
      <c r="BY40" s="117"/>
      <c r="BZ40" s="117"/>
      <c r="CA40" s="117"/>
    </row>
    <row r="41" spans="1:108" ht="18" customHeight="1" x14ac:dyDescent="0.25">
      <c r="A41" s="115" t="s">
        <v>138</v>
      </c>
      <c r="B41" s="341" t="s">
        <v>139</v>
      </c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341"/>
      <c r="BK41" s="341"/>
      <c r="BL41" s="341"/>
      <c r="BM41" s="341"/>
      <c r="BN41" s="341"/>
      <c r="BO41" s="341"/>
      <c r="BP41" s="341"/>
      <c r="BQ41" s="341"/>
      <c r="BR41" s="341"/>
      <c r="BS41" s="341"/>
      <c r="BT41" s="341"/>
      <c r="BU41" s="112"/>
      <c r="BV41" s="117"/>
      <c r="BW41" s="117"/>
      <c r="BX41" s="117"/>
      <c r="BY41" s="117"/>
      <c r="BZ41" s="117"/>
      <c r="CA41" s="117"/>
    </row>
    <row r="42" spans="1:108" ht="18" customHeight="1" x14ac:dyDescent="0.25">
      <c r="A42" s="115" t="s">
        <v>140</v>
      </c>
      <c r="B42" s="341" t="s">
        <v>141</v>
      </c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  <c r="BF42" s="341"/>
      <c r="BG42" s="341"/>
      <c r="BH42" s="341"/>
      <c r="BI42" s="341"/>
      <c r="BJ42" s="341"/>
      <c r="BK42" s="341"/>
      <c r="BL42" s="341"/>
      <c r="BM42" s="341"/>
      <c r="BN42" s="341"/>
      <c r="BO42" s="341"/>
      <c r="BP42" s="341"/>
      <c r="BQ42" s="341"/>
      <c r="BR42" s="341"/>
      <c r="BS42" s="341"/>
      <c r="BT42" s="341"/>
      <c r="BU42" s="265"/>
      <c r="BV42" s="117"/>
      <c r="BW42" s="117"/>
      <c r="BX42" s="117"/>
      <c r="BY42" s="117"/>
      <c r="BZ42" s="117"/>
      <c r="CA42" s="117"/>
    </row>
    <row r="43" spans="1:108" ht="18" customHeight="1" x14ac:dyDescent="0.25">
      <c r="A43" s="115"/>
      <c r="B43" s="344" t="s">
        <v>19</v>
      </c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4"/>
      <c r="BF43" s="344"/>
      <c r="BG43" s="344"/>
      <c r="BH43" s="344"/>
      <c r="BI43" s="344"/>
      <c r="BJ43" s="344"/>
      <c r="BK43" s="344"/>
      <c r="BL43" s="344"/>
      <c r="BM43" s="344"/>
      <c r="BN43" s="344"/>
      <c r="BO43" s="344"/>
      <c r="BP43" s="344"/>
      <c r="BQ43" s="344"/>
      <c r="BR43" s="344"/>
      <c r="BS43" s="344"/>
      <c r="BT43" s="344"/>
      <c r="BU43" s="112"/>
      <c r="BV43" s="117"/>
      <c r="BW43" s="117"/>
      <c r="BX43" s="117"/>
      <c r="BY43" s="117"/>
      <c r="BZ43" s="117"/>
      <c r="CA43" s="117"/>
    </row>
    <row r="44" spans="1:108" ht="20.25" customHeight="1" x14ac:dyDescent="0.25">
      <c r="A44" s="115" t="s">
        <v>142</v>
      </c>
      <c r="B44" s="341" t="s">
        <v>143</v>
      </c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41"/>
      <c r="BB44" s="341"/>
      <c r="BC44" s="341"/>
      <c r="BD44" s="341"/>
      <c r="BE44" s="341"/>
      <c r="BF44" s="341"/>
      <c r="BG44" s="341"/>
      <c r="BH44" s="341"/>
      <c r="BI44" s="341"/>
      <c r="BJ44" s="341"/>
      <c r="BK44" s="341"/>
      <c r="BL44" s="341"/>
      <c r="BM44" s="341"/>
      <c r="BN44" s="341"/>
      <c r="BO44" s="341"/>
      <c r="BP44" s="341"/>
      <c r="BQ44" s="341"/>
      <c r="BR44" s="341"/>
      <c r="BS44" s="341"/>
      <c r="BT44" s="341"/>
      <c r="BU44" s="112"/>
      <c r="BV44" s="117"/>
      <c r="BW44" s="117"/>
      <c r="BX44" s="117"/>
      <c r="BY44" s="117"/>
      <c r="BZ44" s="117"/>
      <c r="CA44" s="117"/>
    </row>
    <row r="46" spans="1:108" x14ac:dyDescent="0.25">
      <c r="A46" s="120" t="s">
        <v>144</v>
      </c>
      <c r="B46" s="121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</row>
    <row r="47" spans="1:108" x14ac:dyDescent="0.25">
      <c r="A47" s="120" t="s">
        <v>145</v>
      </c>
      <c r="B47" s="121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</row>
    <row r="48" spans="1:108" x14ac:dyDescent="0.25">
      <c r="A48" s="120" t="s">
        <v>146</v>
      </c>
      <c r="B48" s="121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3"/>
      <c r="BF48" s="124"/>
      <c r="BG48" s="124"/>
      <c r="BH48" s="124"/>
      <c r="BI48" s="124"/>
      <c r="BJ48" s="124"/>
      <c r="BK48" s="124"/>
      <c r="BL48" s="124"/>
      <c r="BM48" s="124"/>
      <c r="BN48" s="125"/>
      <c r="BO48" s="125"/>
      <c r="BP48" s="125"/>
      <c r="BQ48" s="125"/>
      <c r="BR48" s="125"/>
      <c r="BS48" s="125"/>
      <c r="BT48" s="124"/>
      <c r="BU48" s="268" t="s">
        <v>314</v>
      </c>
      <c r="BV48" s="107"/>
      <c r="BW48" s="107"/>
      <c r="BX48" s="107"/>
      <c r="CB48" s="339"/>
      <c r="CC48" s="339"/>
      <c r="CD48" s="339"/>
      <c r="CE48" s="339"/>
      <c r="CF48" s="339"/>
      <c r="CG48" s="339"/>
      <c r="CH48" s="339"/>
      <c r="CI48" s="339"/>
      <c r="CJ48" s="339"/>
      <c r="CK48" s="339"/>
      <c r="CL48" s="339"/>
      <c r="CM48" s="339"/>
      <c r="CN48" s="339"/>
      <c r="CO48" s="339"/>
      <c r="CP48" s="339"/>
      <c r="CQ48" s="339"/>
      <c r="CR48" s="339"/>
      <c r="CS48" s="339"/>
      <c r="CT48" s="339"/>
      <c r="CU48" s="339"/>
      <c r="CV48" s="339"/>
      <c r="CW48" s="339"/>
      <c r="CX48" s="339"/>
      <c r="CY48" s="339"/>
      <c r="CZ48" s="339"/>
      <c r="DA48" s="339"/>
      <c r="DB48" s="339"/>
      <c r="DC48" s="339"/>
      <c r="DD48" s="339"/>
    </row>
    <row r="49" spans="1:110" x14ac:dyDescent="0.25">
      <c r="A49" s="120"/>
      <c r="B49" s="121"/>
      <c r="BE49" s="126" t="s">
        <v>4</v>
      </c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340" t="s">
        <v>5</v>
      </c>
      <c r="BU49" s="340"/>
      <c r="BV49" s="128"/>
      <c r="BW49" s="128"/>
      <c r="BX49" s="128"/>
    </row>
    <row r="50" spans="1:110" x14ac:dyDescent="0.25">
      <c r="A50" s="120" t="s">
        <v>147</v>
      </c>
      <c r="B50" s="121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</row>
    <row r="51" spans="1:110" x14ac:dyDescent="0.25">
      <c r="A51" s="102" t="s">
        <v>148</v>
      </c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</row>
    <row r="52" spans="1:110" x14ac:dyDescent="0.25">
      <c r="A52" s="120" t="s">
        <v>145</v>
      </c>
      <c r="B52" s="121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3"/>
      <c r="BF52" s="124"/>
      <c r="BG52" s="124"/>
      <c r="BH52" s="124"/>
      <c r="BI52" s="124"/>
      <c r="BJ52" s="124"/>
      <c r="BK52" s="124"/>
      <c r="BL52" s="124"/>
      <c r="BM52" s="124"/>
      <c r="BN52" s="125"/>
      <c r="BO52" s="125"/>
      <c r="BP52" s="125"/>
      <c r="BQ52" s="125"/>
      <c r="BR52" s="125"/>
      <c r="BS52" s="125"/>
      <c r="BT52" s="124"/>
      <c r="BU52" s="124"/>
      <c r="BV52" s="107"/>
      <c r="BW52" s="107"/>
      <c r="BX52" s="107"/>
      <c r="CB52" s="339"/>
      <c r="CC52" s="339"/>
      <c r="CD52" s="339"/>
      <c r="CE52" s="339"/>
      <c r="CF52" s="339"/>
      <c r="CG52" s="339"/>
      <c r="CH52" s="339"/>
      <c r="CI52" s="339"/>
      <c r="CJ52" s="339"/>
      <c r="CK52" s="339"/>
      <c r="CL52" s="339"/>
      <c r="CM52" s="339"/>
      <c r="CN52" s="339"/>
      <c r="CO52" s="339"/>
      <c r="CP52" s="339"/>
      <c r="CQ52" s="339"/>
      <c r="CR52" s="339"/>
      <c r="CS52" s="339"/>
      <c r="CT52" s="339"/>
      <c r="CU52" s="339"/>
      <c r="CV52" s="339"/>
      <c r="CW52" s="339"/>
      <c r="CX52" s="339"/>
      <c r="CY52" s="339"/>
      <c r="CZ52" s="339"/>
      <c r="DA52" s="339"/>
      <c r="DB52" s="339"/>
      <c r="DC52" s="339"/>
      <c r="DD52" s="339"/>
    </row>
    <row r="53" spans="1:110" x14ac:dyDescent="0.25">
      <c r="A53" s="120"/>
      <c r="B53" s="121"/>
      <c r="BE53" s="126" t="s">
        <v>4</v>
      </c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340" t="s">
        <v>5</v>
      </c>
      <c r="BU53" s="340"/>
      <c r="BV53" s="128"/>
      <c r="BW53" s="128"/>
      <c r="BX53" s="128"/>
      <c r="CB53" s="335"/>
      <c r="CC53" s="335"/>
      <c r="CD53" s="335"/>
      <c r="CE53" s="335"/>
      <c r="CF53" s="335"/>
      <c r="CG53" s="335"/>
      <c r="CH53" s="335"/>
      <c r="CI53" s="335"/>
      <c r="CJ53" s="335"/>
      <c r="CK53" s="335"/>
      <c r="CL53" s="335"/>
      <c r="CM53" s="335"/>
      <c r="CN53" s="335"/>
      <c r="CO53" s="335"/>
      <c r="CP53" s="335"/>
      <c r="CQ53" s="335"/>
      <c r="CR53" s="335"/>
      <c r="CS53" s="335"/>
      <c r="CT53" s="335"/>
      <c r="CU53" s="335"/>
      <c r="CV53" s="335"/>
      <c r="CW53" s="335"/>
      <c r="CX53" s="335"/>
      <c r="CY53" s="335"/>
      <c r="CZ53" s="335"/>
      <c r="DA53" s="335"/>
      <c r="DB53" s="335"/>
      <c r="DC53" s="335"/>
      <c r="DD53" s="335"/>
    </row>
    <row r="54" spans="1:110" x14ac:dyDescent="0.25">
      <c r="A54" s="120" t="s">
        <v>149</v>
      </c>
      <c r="B54" s="121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</row>
    <row r="55" spans="1:110" x14ac:dyDescent="0.25">
      <c r="A55" s="120" t="s">
        <v>145</v>
      </c>
      <c r="B55" s="121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3"/>
      <c r="BF55" s="124"/>
      <c r="BG55" s="124"/>
      <c r="BH55" s="124"/>
      <c r="BI55" s="124"/>
      <c r="BJ55" s="124"/>
      <c r="BK55" s="124"/>
      <c r="BL55" s="124"/>
      <c r="BM55" s="124"/>
      <c r="BN55" s="125"/>
      <c r="BO55" s="125"/>
      <c r="BP55" s="125"/>
      <c r="BQ55" s="125"/>
      <c r="BR55" s="125"/>
      <c r="BS55" s="125"/>
      <c r="BT55" s="124"/>
      <c r="BU55" s="268" t="s">
        <v>315</v>
      </c>
      <c r="BV55" s="107"/>
      <c r="BW55" s="107"/>
      <c r="BX55" s="107"/>
      <c r="CB55" s="339"/>
      <c r="CC55" s="339"/>
      <c r="CD55" s="339"/>
      <c r="CE55" s="339"/>
      <c r="CF55" s="339"/>
      <c r="CG55" s="339"/>
      <c r="CH55" s="339"/>
      <c r="CI55" s="339"/>
      <c r="CJ55" s="339"/>
      <c r="CK55" s="339"/>
      <c r="CL55" s="339"/>
      <c r="CM55" s="339"/>
      <c r="CN55" s="339"/>
      <c r="CO55" s="339"/>
      <c r="CP55" s="339"/>
      <c r="CQ55" s="339"/>
      <c r="CR55" s="339"/>
      <c r="CS55" s="339"/>
      <c r="CT55" s="339"/>
      <c r="CU55" s="339"/>
      <c r="CV55" s="339"/>
      <c r="CW55" s="339"/>
      <c r="CX55" s="339"/>
      <c r="CY55" s="339"/>
      <c r="CZ55" s="339"/>
      <c r="DA55" s="339"/>
      <c r="DB55" s="339"/>
      <c r="DC55" s="339"/>
      <c r="DD55" s="339"/>
    </row>
    <row r="56" spans="1:110" x14ac:dyDescent="0.25">
      <c r="A56" s="120"/>
      <c r="B56" s="121"/>
      <c r="BE56" s="126" t="s">
        <v>4</v>
      </c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340" t="s">
        <v>5</v>
      </c>
      <c r="BU56" s="340"/>
      <c r="BV56" s="128"/>
      <c r="BW56" s="128"/>
      <c r="BX56" s="128"/>
      <c r="CB56" s="335"/>
      <c r="CC56" s="335"/>
      <c r="CD56" s="335"/>
      <c r="CE56" s="335"/>
      <c r="CF56" s="335"/>
      <c r="CG56" s="335"/>
      <c r="CH56" s="335"/>
      <c r="CI56" s="335"/>
      <c r="CJ56" s="335"/>
      <c r="CK56" s="335"/>
      <c r="CL56" s="335"/>
      <c r="CM56" s="335"/>
      <c r="CN56" s="335"/>
      <c r="CO56" s="335"/>
      <c r="CP56" s="335"/>
      <c r="CQ56" s="335"/>
      <c r="CR56" s="335"/>
      <c r="CS56" s="335"/>
      <c r="CT56" s="335"/>
      <c r="CU56" s="335"/>
      <c r="CV56" s="335"/>
      <c r="CW56" s="335"/>
      <c r="CX56" s="335"/>
      <c r="CY56" s="335"/>
      <c r="CZ56" s="335"/>
      <c r="DA56" s="335"/>
      <c r="DB56" s="335"/>
      <c r="DC56" s="335"/>
      <c r="DD56" s="335"/>
    </row>
    <row r="57" spans="1:110" ht="32.25" customHeight="1" x14ac:dyDescent="0.25">
      <c r="A57" s="120" t="s">
        <v>150</v>
      </c>
      <c r="B57" s="121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3"/>
      <c r="BF57" s="124"/>
      <c r="BG57" s="124"/>
      <c r="BH57" s="124"/>
      <c r="BI57" s="124"/>
      <c r="BJ57" s="124"/>
      <c r="BK57" s="124"/>
      <c r="BL57" s="124"/>
      <c r="BM57" s="124"/>
      <c r="BN57" s="125"/>
      <c r="BO57" s="125"/>
      <c r="BP57" s="125"/>
      <c r="BQ57" s="125"/>
      <c r="BR57" s="125"/>
      <c r="BS57" s="125"/>
      <c r="BT57" s="124"/>
      <c r="BU57" s="268" t="s">
        <v>316</v>
      </c>
      <c r="BV57" s="107"/>
      <c r="BW57" s="107"/>
      <c r="BX57" s="107"/>
      <c r="CB57" s="339"/>
      <c r="CC57" s="339"/>
      <c r="CD57" s="339"/>
      <c r="CE57" s="339"/>
      <c r="CF57" s="339"/>
      <c r="CG57" s="339"/>
      <c r="CH57" s="339"/>
      <c r="CI57" s="339"/>
      <c r="CJ57" s="339"/>
      <c r="CK57" s="339"/>
      <c r="CL57" s="339"/>
      <c r="CM57" s="339"/>
      <c r="CN57" s="339"/>
      <c r="CO57" s="339"/>
      <c r="CP57" s="339"/>
      <c r="CQ57" s="339"/>
      <c r="CR57" s="339"/>
      <c r="CS57" s="339"/>
      <c r="CT57" s="339"/>
      <c r="CU57" s="339"/>
      <c r="CV57" s="339"/>
      <c r="CW57" s="339"/>
      <c r="CX57" s="339"/>
      <c r="CY57" s="339"/>
      <c r="CZ57" s="339"/>
      <c r="DA57" s="339"/>
      <c r="DB57" s="339"/>
      <c r="DC57" s="339"/>
      <c r="DD57" s="339"/>
    </row>
    <row r="58" spans="1:110" x14ac:dyDescent="0.25">
      <c r="A58" s="120"/>
      <c r="B58" s="121"/>
      <c r="BE58" s="126" t="s">
        <v>4</v>
      </c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340" t="s">
        <v>5</v>
      </c>
      <c r="BU58" s="340"/>
      <c r="BV58" s="128"/>
      <c r="BW58" s="128"/>
      <c r="BX58" s="128"/>
      <c r="CB58" s="335"/>
      <c r="CC58" s="335"/>
      <c r="CD58" s="335"/>
      <c r="CE58" s="335"/>
      <c r="CF58" s="335"/>
      <c r="CG58" s="335"/>
      <c r="CH58" s="335"/>
      <c r="CI58" s="335"/>
      <c r="CJ58" s="335"/>
      <c r="CK58" s="335"/>
      <c r="CL58" s="335"/>
      <c r="CM58" s="335"/>
      <c r="CN58" s="335"/>
      <c r="CO58" s="335"/>
      <c r="CP58" s="335"/>
      <c r="CQ58" s="335"/>
      <c r="CR58" s="335"/>
      <c r="CS58" s="335"/>
      <c r="CT58" s="335"/>
      <c r="CU58" s="335"/>
      <c r="CV58" s="335"/>
      <c r="CW58" s="335"/>
      <c r="CX58" s="335"/>
      <c r="CY58" s="335"/>
      <c r="CZ58" s="335"/>
      <c r="DA58" s="335"/>
      <c r="DB58" s="335"/>
      <c r="DC58" s="335"/>
      <c r="DD58" s="335"/>
    </row>
    <row r="59" spans="1:110" x14ac:dyDescent="0.25">
      <c r="A59" s="120" t="s">
        <v>151</v>
      </c>
      <c r="B59" s="121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334"/>
      <c r="AD59" s="334"/>
      <c r="AE59" s="334"/>
      <c r="AF59" s="334"/>
      <c r="AG59" s="334"/>
      <c r="AH59" s="334"/>
      <c r="AI59" s="334"/>
      <c r="CD59" s="335"/>
      <c r="CE59" s="335"/>
      <c r="CF59" s="335"/>
      <c r="CG59" s="335"/>
      <c r="CH59" s="335"/>
      <c r="CI59" s="335"/>
      <c r="CJ59" s="335"/>
      <c r="CK59" s="335"/>
      <c r="CL59" s="335"/>
      <c r="CM59" s="335"/>
      <c r="CN59" s="335"/>
      <c r="CO59" s="335"/>
      <c r="CP59" s="335"/>
      <c r="CQ59" s="335"/>
      <c r="CR59" s="335"/>
      <c r="CS59" s="335"/>
      <c r="CT59" s="335"/>
      <c r="CU59" s="335"/>
      <c r="CV59" s="335"/>
      <c r="CW59" s="335"/>
      <c r="CX59" s="335"/>
      <c r="CY59" s="335"/>
      <c r="CZ59" s="335"/>
      <c r="DA59" s="335"/>
      <c r="DB59" s="335"/>
      <c r="DC59" s="335"/>
      <c r="DD59" s="335"/>
      <c r="DE59" s="335"/>
      <c r="DF59" s="335"/>
    </row>
    <row r="61" spans="1:110" x14ac:dyDescent="0.25">
      <c r="A61" s="129"/>
      <c r="B61" s="130" t="s">
        <v>152</v>
      </c>
      <c r="C61" s="336" t="s">
        <v>336</v>
      </c>
      <c r="D61" s="336"/>
      <c r="E61" s="336"/>
      <c r="F61" s="336"/>
      <c r="G61" s="131" t="s">
        <v>152</v>
      </c>
      <c r="H61" s="131"/>
      <c r="I61" s="131"/>
      <c r="J61" s="336" t="s">
        <v>348</v>
      </c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7">
        <v>20</v>
      </c>
      <c r="AC61" s="337"/>
      <c r="AD61" s="337"/>
      <c r="AE61" s="337"/>
      <c r="AF61" s="338" t="s">
        <v>324</v>
      </c>
      <c r="AG61" s="338"/>
      <c r="AH61" s="338"/>
      <c r="AI61" s="338"/>
      <c r="AJ61" s="131" t="s">
        <v>153</v>
      </c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</row>
  </sheetData>
  <customSheetViews>
    <customSheetView guid="{FC81ACF6-41EA-474E-9271-A039BE964AC6}" showPageBreaks="1" printArea="1" hiddenRows="1" view="pageBreakPreview">
      <selection activeCell="AF58" sqref="AF58"/>
      <pageMargins left="0.78749999999999998" right="0.78749999999999998" top="1.0249999999999999" bottom="1.0249999999999999" header="0.78749999999999998" footer="0.78749999999999998"/>
      <pageSetup paperSize="9" scale="83" firstPageNumber="0" orientation="landscape" horizontalDpi="300" verticalDpi="300" r:id="rId1"/>
      <headerFooter>
        <oddHeader>&amp;C&amp;"Arial,Обычный"&amp;A</oddHeader>
        <oddFooter>&amp;C&amp;"Arial,Обычный"Страница &amp;P</oddFooter>
      </headerFooter>
    </customSheetView>
    <customSheetView guid="{5471717A-CEAE-4129-AD80-B9750FD3D24E}" showPageBreaks="1" printArea="1" hiddenRows="1" view="pageBreakPreview">
      <selection activeCell="B9" sqref="B9:BT9"/>
      <pageMargins left="0.78749999999999998" right="0.78749999999999998" top="1.0249999999999999" bottom="1.0249999999999999" header="0.78749999999999998" footer="0.78749999999999998"/>
      <pageSetup paperSize="9" scale="83" firstPageNumber="0" orientation="landscape" horizontalDpi="300" verticalDpi="300" r:id="rId2"/>
      <headerFooter>
        <oddHeader>&amp;C&amp;"Arial,Обычный"&amp;A</oddHeader>
        <oddFooter>&amp;C&amp;"Arial,Обычный"Страница &amp;P</oddFooter>
      </headerFooter>
    </customSheetView>
  </customSheetViews>
  <mergeCells count="67">
    <mergeCell ref="A2:BU2"/>
    <mergeCell ref="AF3:AI3"/>
    <mergeCell ref="AJ3:BG3"/>
    <mergeCell ref="BI3:BN3"/>
    <mergeCell ref="BO3:BQ3"/>
    <mergeCell ref="BR3:BS3"/>
    <mergeCell ref="AJ4:BG4"/>
    <mergeCell ref="A6:A8"/>
    <mergeCell ref="B6:BT8"/>
    <mergeCell ref="BU6:BU8"/>
    <mergeCell ref="BZ6:CA6"/>
    <mergeCell ref="BV7:BY7"/>
    <mergeCell ref="BZ7:BZ8"/>
    <mergeCell ref="CA7:CA8"/>
    <mergeCell ref="B9:BT9"/>
    <mergeCell ref="B10:BT10"/>
    <mergeCell ref="B11:BT11"/>
    <mergeCell ref="B12:BT12"/>
    <mergeCell ref="B13:BT13"/>
    <mergeCell ref="B14:BT14"/>
    <mergeCell ref="B15:BT15"/>
    <mergeCell ref="B16:BT16"/>
    <mergeCell ref="B17:BT17"/>
    <mergeCell ref="B18:BT18"/>
    <mergeCell ref="B19:BT19"/>
    <mergeCell ref="B20:BT20"/>
    <mergeCell ref="B21:BT21"/>
    <mergeCell ref="B22:BT22"/>
    <mergeCell ref="B23:BT23"/>
    <mergeCell ref="B24:BT24"/>
    <mergeCell ref="B25:BT25"/>
    <mergeCell ref="B26:BT26"/>
    <mergeCell ref="B27:BT27"/>
    <mergeCell ref="B28:BT28"/>
    <mergeCell ref="B29:BT29"/>
    <mergeCell ref="B30:BT30"/>
    <mergeCell ref="B31:BT31"/>
    <mergeCell ref="B32:BT32"/>
    <mergeCell ref="B33:BT33"/>
    <mergeCell ref="B34:BT34"/>
    <mergeCell ref="B35:BT35"/>
    <mergeCell ref="B36:BT36"/>
    <mergeCell ref="B37:BT37"/>
    <mergeCell ref="B38:BT38"/>
    <mergeCell ref="B39:BT39"/>
    <mergeCell ref="B40:BT40"/>
    <mergeCell ref="B41:BT41"/>
    <mergeCell ref="B42:BT42"/>
    <mergeCell ref="B43:BT43"/>
    <mergeCell ref="B44:BT44"/>
    <mergeCell ref="CB48:DD48"/>
    <mergeCell ref="BT49:BU49"/>
    <mergeCell ref="CB52:DD52"/>
    <mergeCell ref="BT53:BU53"/>
    <mergeCell ref="CB53:DD53"/>
    <mergeCell ref="CB55:DD55"/>
    <mergeCell ref="BT56:BU56"/>
    <mergeCell ref="CB56:DD56"/>
    <mergeCell ref="CB57:DD57"/>
    <mergeCell ref="BT58:BU58"/>
    <mergeCell ref="CB58:DD58"/>
    <mergeCell ref="G59:AI59"/>
    <mergeCell ref="CD59:DF59"/>
    <mergeCell ref="C61:F61"/>
    <mergeCell ref="J61:AA61"/>
    <mergeCell ref="AB61:AE61"/>
    <mergeCell ref="AF61:AI61"/>
  </mergeCells>
  <pageMargins left="0.78749999999999998" right="0.78749999999999998" top="1.0249999999999999" bottom="1.0249999999999999" header="0.78749999999999998" footer="0.78749999999999998"/>
  <pageSetup paperSize="9" scale="83" firstPageNumber="0" orientation="landscape" horizontalDpi="300" verticalDpi="300" r:id="rId3"/>
  <headerFooter>
    <oddHeader>&amp;C&amp;"Arial,Обычный"&amp;A</oddHeader>
    <oddFooter>&amp;C&amp;"Arial,Обычный"Страница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Q251"/>
  <sheetViews>
    <sheetView view="pageBreakPreview" topLeftCell="A217" zoomScale="60" zoomScaleNormal="73" zoomScaleSheetLayoutView="100" workbookViewId="0">
      <selection activeCell="L24" sqref="L24"/>
    </sheetView>
  </sheetViews>
  <sheetFormatPr defaultRowHeight="15" x14ac:dyDescent="0.25"/>
  <cols>
    <col min="1" max="1" width="46" style="132"/>
    <col min="2" max="3" width="12.28515625" style="132"/>
    <col min="4" max="4" width="8.42578125" style="132"/>
    <col min="5" max="5" width="10.140625" style="132"/>
    <col min="6" max="6" width="16.42578125" style="132"/>
    <col min="7" max="7" width="16" style="132"/>
    <col min="8" max="8" width="18.7109375" style="132" customWidth="1"/>
    <col min="9" max="9" width="16.140625" style="132" customWidth="1"/>
    <col min="10" max="10" width="13" style="132"/>
    <col min="11" max="11" width="16.140625" style="132"/>
    <col min="12" max="12" width="15.7109375" style="132"/>
    <col min="13" max="13" width="15.140625" style="132" customWidth="1"/>
    <col min="14" max="15" width="13" style="132"/>
    <col min="16" max="16" width="14.5703125" style="272" customWidth="1"/>
    <col min="17" max="17" width="16.28515625" style="272" customWidth="1"/>
  </cols>
  <sheetData>
    <row r="1" spans="1:17" s="134" customFormat="1" ht="39" customHeight="1" x14ac:dyDescent="0.3">
      <c r="A1" s="133"/>
      <c r="B1" s="133"/>
      <c r="C1" s="133"/>
      <c r="D1" s="133"/>
      <c r="E1" s="133"/>
      <c r="F1" s="133"/>
      <c r="G1" s="133"/>
      <c r="H1" s="380" t="s">
        <v>154</v>
      </c>
      <c r="I1" s="380"/>
      <c r="J1" s="380"/>
      <c r="K1" s="380"/>
      <c r="L1" s="380"/>
      <c r="M1" s="380"/>
      <c r="N1" s="133"/>
      <c r="O1" s="133"/>
      <c r="P1" s="270"/>
      <c r="Q1" s="270"/>
    </row>
    <row r="2" spans="1:17" ht="15" customHeight="1" x14ac:dyDescent="0.25">
      <c r="A2" s="135"/>
      <c r="B2" s="136"/>
      <c r="C2" s="136"/>
      <c r="D2" s="136"/>
      <c r="E2" s="136"/>
      <c r="F2" s="136"/>
      <c r="G2" s="136"/>
      <c r="H2" s="381" t="s">
        <v>346</v>
      </c>
      <c r="I2" s="381"/>
      <c r="J2" s="381"/>
      <c r="K2" s="381"/>
      <c r="L2" s="381"/>
      <c r="M2" s="381"/>
      <c r="N2" s="136"/>
      <c r="O2" s="136"/>
      <c r="P2" s="271"/>
      <c r="Q2" s="271"/>
    </row>
    <row r="3" spans="1:17" ht="43.5" customHeight="1" x14ac:dyDescent="0.25">
      <c r="A3" s="137"/>
      <c r="B3" s="137"/>
      <c r="C3" s="137"/>
      <c r="D3" s="137"/>
      <c r="E3" s="137"/>
      <c r="F3" s="137"/>
      <c r="G3" s="137"/>
      <c r="H3" s="382" t="str">
        <f>'Приложение 1'!F6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I3" s="382"/>
      <c r="J3" s="382"/>
      <c r="K3" s="382"/>
      <c r="L3" s="382"/>
      <c r="M3" s="382"/>
      <c r="N3" s="137"/>
      <c r="O3" s="137"/>
    </row>
    <row r="4" spans="1:17" ht="27.75" customHeight="1" x14ac:dyDescent="0.25">
      <c r="A4" s="138" t="s">
        <v>155</v>
      </c>
      <c r="B4" s="139"/>
      <c r="C4" s="139"/>
      <c r="D4" s="139"/>
      <c r="E4" s="139"/>
      <c r="F4" s="139"/>
      <c r="G4" s="139"/>
      <c r="H4" s="383" t="s">
        <v>156</v>
      </c>
      <c r="I4" s="383"/>
      <c r="J4" s="383"/>
      <c r="K4" s="383"/>
      <c r="L4" s="383"/>
      <c r="M4" s="383"/>
      <c r="N4" s="139"/>
      <c r="O4" s="139"/>
    </row>
    <row r="5" spans="1:17" s="140" customFormat="1" ht="24.75" customHeight="1" x14ac:dyDescent="0.2">
      <c r="A5" s="384" t="s">
        <v>27</v>
      </c>
      <c r="B5" s="387" t="s">
        <v>157</v>
      </c>
      <c r="C5" s="390" t="s">
        <v>158</v>
      </c>
      <c r="D5" s="393" t="s">
        <v>159</v>
      </c>
      <c r="E5" s="390" t="s">
        <v>160</v>
      </c>
      <c r="F5" s="396" t="s">
        <v>161</v>
      </c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8"/>
    </row>
    <row r="6" spans="1:17" s="141" customFormat="1" ht="14.25" customHeight="1" x14ac:dyDescent="0.2">
      <c r="A6" s="385"/>
      <c r="B6" s="388"/>
      <c r="C6" s="391"/>
      <c r="D6" s="394"/>
      <c r="E6" s="391"/>
      <c r="F6" s="399" t="s">
        <v>162</v>
      </c>
      <c r="G6" s="400"/>
      <c r="H6" s="400"/>
      <c r="I6" s="400"/>
      <c r="J6" s="400"/>
      <c r="K6" s="400"/>
      <c r="L6" s="400"/>
      <c r="M6" s="400"/>
      <c r="N6" s="400"/>
      <c r="O6" s="401"/>
      <c r="P6" s="402" t="s">
        <v>163</v>
      </c>
      <c r="Q6" s="403"/>
    </row>
    <row r="7" spans="1:17" ht="14.25" customHeight="1" x14ac:dyDescent="0.2">
      <c r="A7" s="385"/>
      <c r="B7" s="388"/>
      <c r="C7" s="391"/>
      <c r="D7" s="394"/>
      <c r="E7" s="391"/>
      <c r="F7" s="390" t="s">
        <v>164</v>
      </c>
      <c r="G7" s="399" t="s">
        <v>165</v>
      </c>
      <c r="H7" s="400"/>
      <c r="I7" s="400"/>
      <c r="J7" s="400"/>
      <c r="K7" s="400"/>
      <c r="L7" s="400"/>
      <c r="M7" s="401"/>
      <c r="N7" s="404" t="s">
        <v>166</v>
      </c>
      <c r="O7" s="405"/>
      <c r="P7" s="410" t="s">
        <v>349</v>
      </c>
      <c r="Q7" s="410" t="s">
        <v>350</v>
      </c>
    </row>
    <row r="8" spans="1:17" ht="12.75" customHeight="1" x14ac:dyDescent="0.2">
      <c r="A8" s="385"/>
      <c r="B8" s="388"/>
      <c r="C8" s="391"/>
      <c r="D8" s="394"/>
      <c r="E8" s="391"/>
      <c r="F8" s="391"/>
      <c r="G8" s="378" t="s">
        <v>167</v>
      </c>
      <c r="H8" s="399" t="s">
        <v>168</v>
      </c>
      <c r="I8" s="400"/>
      <c r="J8" s="400"/>
      <c r="K8" s="400"/>
      <c r="L8" s="400"/>
      <c r="M8" s="401"/>
      <c r="N8" s="406"/>
      <c r="O8" s="407"/>
      <c r="P8" s="411"/>
      <c r="Q8" s="411"/>
    </row>
    <row r="9" spans="1:17" ht="12.75" customHeight="1" x14ac:dyDescent="0.2">
      <c r="A9" s="385"/>
      <c r="B9" s="388"/>
      <c r="C9" s="391"/>
      <c r="D9" s="394"/>
      <c r="E9" s="391"/>
      <c r="F9" s="391"/>
      <c r="G9" s="413"/>
      <c r="H9" s="414" t="s">
        <v>169</v>
      </c>
      <c r="I9" s="390" t="s">
        <v>170</v>
      </c>
      <c r="J9" s="378" t="s">
        <v>171</v>
      </c>
      <c r="K9" s="378" t="s">
        <v>172</v>
      </c>
      <c r="L9" s="399" t="s">
        <v>19</v>
      </c>
      <c r="M9" s="401"/>
      <c r="N9" s="406"/>
      <c r="O9" s="407"/>
      <c r="P9" s="411"/>
      <c r="Q9" s="411"/>
    </row>
    <row r="10" spans="1:17" ht="12.75" customHeight="1" x14ac:dyDescent="0.2">
      <c r="A10" s="385"/>
      <c r="B10" s="388"/>
      <c r="C10" s="391"/>
      <c r="D10" s="394"/>
      <c r="E10" s="391"/>
      <c r="F10" s="391"/>
      <c r="G10" s="413"/>
      <c r="H10" s="415"/>
      <c r="I10" s="391"/>
      <c r="J10" s="413"/>
      <c r="K10" s="413"/>
      <c r="L10" s="378" t="s">
        <v>173</v>
      </c>
      <c r="M10" s="378" t="s">
        <v>174</v>
      </c>
      <c r="N10" s="406"/>
      <c r="O10" s="407"/>
      <c r="P10" s="411"/>
      <c r="Q10" s="411"/>
    </row>
    <row r="11" spans="1:17" ht="174.75" customHeight="1" x14ac:dyDescent="0.2">
      <c r="A11" s="386"/>
      <c r="B11" s="389"/>
      <c r="C11" s="392"/>
      <c r="D11" s="395"/>
      <c r="E11" s="392"/>
      <c r="F11" s="392"/>
      <c r="G11" s="379"/>
      <c r="H11" s="416"/>
      <c r="I11" s="392"/>
      <c r="J11" s="379"/>
      <c r="K11" s="379"/>
      <c r="L11" s="379"/>
      <c r="M11" s="379"/>
      <c r="N11" s="408"/>
      <c r="O11" s="409"/>
      <c r="P11" s="412"/>
      <c r="Q11" s="412"/>
    </row>
    <row r="12" spans="1:17" s="150" customFormat="1" ht="17.25" customHeight="1" x14ac:dyDescent="0.2">
      <c r="A12" s="142">
        <v>1</v>
      </c>
      <c r="B12" s="143">
        <v>2</v>
      </c>
      <c r="C12" s="144">
        <v>3</v>
      </c>
      <c r="D12" s="143">
        <v>4</v>
      </c>
      <c r="E12" s="142">
        <v>5</v>
      </c>
      <c r="F12" s="145">
        <v>6</v>
      </c>
      <c r="G12" s="146" t="s">
        <v>175</v>
      </c>
      <c r="H12" s="147">
        <v>8</v>
      </c>
      <c r="I12" s="148">
        <v>9</v>
      </c>
      <c r="J12" s="149" t="s">
        <v>176</v>
      </c>
      <c r="K12" s="149" t="s">
        <v>177</v>
      </c>
      <c r="L12" s="149" t="s">
        <v>178</v>
      </c>
      <c r="M12" s="149" t="s">
        <v>179</v>
      </c>
      <c r="N12" s="149" t="s">
        <v>180</v>
      </c>
      <c r="O12" s="149" t="s">
        <v>181</v>
      </c>
      <c r="P12" s="273">
        <v>21</v>
      </c>
      <c r="Q12" s="274">
        <v>22</v>
      </c>
    </row>
    <row r="13" spans="1:17" ht="16.5" customHeight="1" x14ac:dyDescent="0.2">
      <c r="A13" s="151" t="s">
        <v>182</v>
      </c>
      <c r="B13" s="152" t="s">
        <v>183</v>
      </c>
      <c r="C13" s="152" t="s">
        <v>183</v>
      </c>
      <c r="D13" s="152" t="s">
        <v>183</v>
      </c>
      <c r="E13" s="152" t="s">
        <v>183</v>
      </c>
      <c r="F13" s="153" t="s">
        <v>183</v>
      </c>
      <c r="G13" s="153" t="s">
        <v>183</v>
      </c>
      <c r="H13" s="154">
        <v>50400</v>
      </c>
      <c r="I13" s="155">
        <v>50500</v>
      </c>
      <c r="J13" s="156" t="s">
        <v>184</v>
      </c>
      <c r="K13" s="153" t="s">
        <v>183</v>
      </c>
      <c r="L13" s="156" t="s">
        <v>185</v>
      </c>
      <c r="M13" s="156" t="s">
        <v>186</v>
      </c>
      <c r="N13" s="156" t="s">
        <v>185</v>
      </c>
      <c r="O13" s="156" t="s">
        <v>187</v>
      </c>
      <c r="P13" s="275" t="s">
        <v>183</v>
      </c>
      <c r="Q13" s="276" t="s">
        <v>183</v>
      </c>
    </row>
    <row r="14" spans="1:17" s="163" customFormat="1" x14ac:dyDescent="0.25">
      <c r="A14" s="157" t="s">
        <v>188</v>
      </c>
      <c r="B14" s="158" t="s">
        <v>189</v>
      </c>
      <c r="C14" s="158" t="s">
        <v>183</v>
      </c>
      <c r="D14" s="158" t="s">
        <v>183</v>
      </c>
      <c r="E14" s="158" t="s">
        <v>183</v>
      </c>
      <c r="F14" s="159">
        <f>G14+N14+O14</f>
        <v>0</v>
      </c>
      <c r="G14" s="160">
        <f>H14+I14+J14+K14</f>
        <v>0</v>
      </c>
      <c r="H14" s="160">
        <f>'Касс. план (50400)'!G19</f>
        <v>0</v>
      </c>
      <c r="I14" s="160">
        <f>'Субсидия (50500)'!G19</f>
        <v>0</v>
      </c>
      <c r="J14" s="161">
        <f>'Касс.пл.Мед.стр.(00000)'!G19</f>
        <v>0</v>
      </c>
      <c r="K14" s="160">
        <f>L14+M14</f>
        <v>0</v>
      </c>
      <c r="L14" s="160">
        <f>'Касс.пл.Внеб.(50300) (2)'!G19</f>
        <v>0</v>
      </c>
      <c r="M14" s="160">
        <f>'Касс.пл.Внеб.(50320)'!G19</f>
        <v>0</v>
      </c>
      <c r="N14" s="162"/>
      <c r="O14" s="162"/>
      <c r="P14" s="269"/>
      <c r="Q14" s="269"/>
    </row>
    <row r="15" spans="1:17" s="165" customFormat="1" x14ac:dyDescent="0.2">
      <c r="A15" s="164" t="s">
        <v>190</v>
      </c>
      <c r="B15" s="152" t="s">
        <v>183</v>
      </c>
      <c r="C15" s="152" t="s">
        <v>183</v>
      </c>
      <c r="D15" s="152" t="s">
        <v>183</v>
      </c>
      <c r="E15" s="152" t="s">
        <v>183</v>
      </c>
      <c r="F15" s="159">
        <f>F35-F14</f>
        <v>54143000</v>
      </c>
      <c r="G15" s="160">
        <f>G35-G14</f>
        <v>54143000</v>
      </c>
      <c r="H15" s="160">
        <f>H35-H14</f>
        <v>50343000</v>
      </c>
      <c r="I15" s="160">
        <f>I35-I14</f>
        <v>0</v>
      </c>
      <c r="J15" s="160">
        <f>J35-J14</f>
        <v>0</v>
      </c>
      <c r="K15" s="160">
        <f>L15+M15</f>
        <v>3800000</v>
      </c>
      <c r="L15" s="160">
        <f t="shared" ref="L15:Q15" si="0">L35-L14</f>
        <v>3800000</v>
      </c>
      <c r="M15" s="160">
        <f t="shared" si="0"/>
        <v>0</v>
      </c>
      <c r="N15" s="160">
        <f t="shared" si="0"/>
        <v>0</v>
      </c>
      <c r="O15" s="160">
        <f t="shared" si="0"/>
        <v>0</v>
      </c>
      <c r="P15" s="277">
        <f t="shared" si="0"/>
        <v>54228200</v>
      </c>
      <c r="Q15" s="277">
        <f t="shared" si="0"/>
        <v>54317300</v>
      </c>
    </row>
    <row r="16" spans="1:17" s="167" customFormat="1" x14ac:dyDescent="0.25">
      <c r="A16" s="157" t="s">
        <v>19</v>
      </c>
      <c r="B16" s="158" t="s">
        <v>183</v>
      </c>
      <c r="C16" s="158" t="s">
        <v>183</v>
      </c>
      <c r="D16" s="158" t="s">
        <v>183</v>
      </c>
      <c r="E16" s="158" t="s">
        <v>183</v>
      </c>
      <c r="F16" s="152" t="s">
        <v>183</v>
      </c>
      <c r="G16" s="158" t="s">
        <v>183</v>
      </c>
      <c r="H16" s="158" t="s">
        <v>183</v>
      </c>
      <c r="I16" s="158" t="s">
        <v>183</v>
      </c>
      <c r="J16" s="158" t="s">
        <v>183</v>
      </c>
      <c r="K16" s="158" t="s">
        <v>183</v>
      </c>
      <c r="L16" s="158" t="s">
        <v>183</v>
      </c>
      <c r="M16" s="158" t="s">
        <v>183</v>
      </c>
      <c r="N16" s="166" t="s">
        <v>183</v>
      </c>
      <c r="O16" s="166" t="s">
        <v>183</v>
      </c>
      <c r="P16" s="278" t="s">
        <v>183</v>
      </c>
      <c r="Q16" s="278" t="s">
        <v>183</v>
      </c>
    </row>
    <row r="17" spans="1:17" ht="51.2" customHeight="1" x14ac:dyDescent="0.2">
      <c r="A17" s="168" t="s">
        <v>191</v>
      </c>
      <c r="B17" s="158" t="s">
        <v>192</v>
      </c>
      <c r="C17" s="158"/>
      <c r="D17" s="158"/>
      <c r="E17" s="158"/>
      <c r="F17" s="169">
        <f>H17</f>
        <v>50343000</v>
      </c>
      <c r="G17" s="170">
        <f>H17</f>
        <v>50343000</v>
      </c>
      <c r="H17" s="170">
        <f>H19+H20</f>
        <v>50343000</v>
      </c>
      <c r="I17" s="158"/>
      <c r="J17" s="158"/>
      <c r="K17" s="158"/>
      <c r="L17" s="158"/>
      <c r="M17" s="158"/>
      <c r="N17" s="166"/>
      <c r="O17" s="166"/>
      <c r="P17" s="278" t="s">
        <v>326</v>
      </c>
      <c r="Q17" s="278" t="s">
        <v>326</v>
      </c>
    </row>
    <row r="18" spans="1:17" ht="17.45" customHeight="1" x14ac:dyDescent="0.2">
      <c r="A18" s="157" t="s">
        <v>19</v>
      </c>
      <c r="B18" s="158" t="s">
        <v>183</v>
      </c>
      <c r="C18" s="158" t="s">
        <v>183</v>
      </c>
      <c r="D18" s="158" t="s">
        <v>183</v>
      </c>
      <c r="E18" s="158" t="s">
        <v>183</v>
      </c>
      <c r="F18" s="152" t="s">
        <v>183</v>
      </c>
      <c r="G18" s="158" t="s">
        <v>183</v>
      </c>
      <c r="H18" s="158" t="s">
        <v>183</v>
      </c>
      <c r="I18" s="158" t="s">
        <v>183</v>
      </c>
      <c r="J18" s="158" t="s">
        <v>183</v>
      </c>
      <c r="K18" s="158" t="s">
        <v>183</v>
      </c>
      <c r="L18" s="158" t="s">
        <v>183</v>
      </c>
      <c r="M18" s="158" t="s">
        <v>183</v>
      </c>
      <c r="N18" s="166" t="s">
        <v>183</v>
      </c>
      <c r="O18" s="166" t="s">
        <v>183</v>
      </c>
      <c r="P18" s="278" t="s">
        <v>183</v>
      </c>
      <c r="Q18" s="278" t="s">
        <v>183</v>
      </c>
    </row>
    <row r="19" spans="1:17" ht="17.45" customHeight="1" x14ac:dyDescent="0.2">
      <c r="A19" s="171" t="s">
        <v>38</v>
      </c>
      <c r="B19" s="158" t="s">
        <v>192</v>
      </c>
      <c r="C19" s="158"/>
      <c r="D19" s="158"/>
      <c r="E19" s="158"/>
      <c r="F19" s="169">
        <f>H19</f>
        <v>50343000</v>
      </c>
      <c r="G19" s="170">
        <f>H19</f>
        <v>50343000</v>
      </c>
      <c r="H19" s="172">
        <f>'Касс. план Обл. бюдж.'!G20</f>
        <v>50343000</v>
      </c>
      <c r="I19" s="158"/>
      <c r="J19" s="158"/>
      <c r="K19" s="158"/>
      <c r="L19" s="158"/>
      <c r="M19" s="158"/>
      <c r="N19" s="166"/>
      <c r="O19" s="166"/>
      <c r="P19" s="278" t="s">
        <v>353</v>
      </c>
      <c r="Q19" s="278" t="s">
        <v>354</v>
      </c>
    </row>
    <row r="20" spans="1:17" ht="17.45" customHeight="1" x14ac:dyDescent="0.2">
      <c r="A20" s="171" t="s">
        <v>39</v>
      </c>
      <c r="B20" s="158" t="s">
        <v>192</v>
      </c>
      <c r="C20" s="158"/>
      <c r="D20" s="158"/>
      <c r="E20" s="158"/>
      <c r="F20" s="169">
        <f>H20</f>
        <v>0</v>
      </c>
      <c r="G20" s="170">
        <f>H20</f>
        <v>0</v>
      </c>
      <c r="H20" s="173">
        <f>'Касс. план ХМАО'!G20</f>
        <v>0</v>
      </c>
      <c r="I20" s="158"/>
      <c r="J20" s="158"/>
      <c r="K20" s="158"/>
      <c r="L20" s="158"/>
      <c r="M20" s="158"/>
      <c r="N20" s="166"/>
      <c r="O20" s="166"/>
      <c r="P20" s="278"/>
      <c r="Q20" s="278"/>
    </row>
    <row r="21" spans="1:17" ht="17.45" customHeight="1" x14ac:dyDescent="0.2">
      <c r="A21" s="174" t="s">
        <v>193</v>
      </c>
      <c r="B21" s="158" t="s">
        <v>192</v>
      </c>
      <c r="C21" s="158"/>
      <c r="D21" s="158"/>
      <c r="E21" s="158"/>
      <c r="F21" s="169">
        <f>I21</f>
        <v>0</v>
      </c>
      <c r="G21" s="170">
        <f>I21</f>
        <v>0</v>
      </c>
      <c r="H21" s="158"/>
      <c r="I21" s="170">
        <f>I15</f>
        <v>0</v>
      </c>
      <c r="J21" s="158"/>
      <c r="K21" s="158"/>
      <c r="L21" s="158"/>
      <c r="M21" s="158"/>
      <c r="N21" s="166"/>
      <c r="O21" s="166"/>
      <c r="P21" s="278" t="s">
        <v>352</v>
      </c>
      <c r="Q21" s="278" t="s">
        <v>352</v>
      </c>
    </row>
    <row r="22" spans="1:17" ht="46.15" customHeight="1" x14ac:dyDescent="0.2">
      <c r="A22" s="175" t="s">
        <v>172</v>
      </c>
      <c r="B22" s="158" t="s">
        <v>192</v>
      </c>
      <c r="C22" s="158"/>
      <c r="D22" s="158"/>
      <c r="E22" s="158"/>
      <c r="F22" s="169">
        <f>K22</f>
        <v>3800000</v>
      </c>
      <c r="G22" s="170">
        <f>K22</f>
        <v>3800000</v>
      </c>
      <c r="H22" s="170"/>
      <c r="I22" s="170"/>
      <c r="J22" s="170"/>
      <c r="K22" s="170">
        <f>K24</f>
        <v>3800000</v>
      </c>
      <c r="L22" s="170">
        <f>L24</f>
        <v>3800000</v>
      </c>
      <c r="M22" s="170">
        <f>M32</f>
        <v>0</v>
      </c>
      <c r="N22" s="170">
        <f t="shared" ref="N22:O22" si="1">N32</f>
        <v>0</v>
      </c>
      <c r="O22" s="170">
        <f t="shared" si="1"/>
        <v>0</v>
      </c>
      <c r="P22" s="279">
        <v>3806800</v>
      </c>
      <c r="Q22" s="279">
        <v>3813900</v>
      </c>
    </row>
    <row r="23" spans="1:17" ht="21.2" customHeight="1" x14ac:dyDescent="0.2">
      <c r="A23" s="175" t="s">
        <v>74</v>
      </c>
      <c r="B23" s="158" t="s">
        <v>183</v>
      </c>
      <c r="C23" s="158" t="s">
        <v>183</v>
      </c>
      <c r="D23" s="158" t="s">
        <v>183</v>
      </c>
      <c r="E23" s="158" t="s">
        <v>183</v>
      </c>
      <c r="F23" s="152" t="s">
        <v>183</v>
      </c>
      <c r="G23" s="158" t="s">
        <v>183</v>
      </c>
      <c r="H23" s="158" t="s">
        <v>183</v>
      </c>
      <c r="I23" s="158" t="s">
        <v>183</v>
      </c>
      <c r="J23" s="158" t="s">
        <v>183</v>
      </c>
      <c r="K23" s="158" t="s">
        <v>183</v>
      </c>
      <c r="L23" s="158" t="s">
        <v>183</v>
      </c>
      <c r="M23" s="158" t="s">
        <v>183</v>
      </c>
      <c r="N23" s="166" t="s">
        <v>183</v>
      </c>
      <c r="O23" s="166" t="s">
        <v>183</v>
      </c>
      <c r="P23" s="278" t="s">
        <v>183</v>
      </c>
      <c r="Q23" s="278" t="s">
        <v>183</v>
      </c>
    </row>
    <row r="24" spans="1:17" ht="29.25" customHeight="1" x14ac:dyDescent="0.2">
      <c r="A24" s="176" t="s">
        <v>173</v>
      </c>
      <c r="B24" s="158"/>
      <c r="C24" s="158"/>
      <c r="D24" s="158"/>
      <c r="E24" s="158"/>
      <c r="F24" s="152"/>
      <c r="G24" s="170">
        <f>K24</f>
        <v>3800000</v>
      </c>
      <c r="H24" s="158"/>
      <c r="I24" s="158"/>
      <c r="J24" s="158"/>
      <c r="K24" s="170">
        <f>K26+K27+K28+K29+K30+K31</f>
        <v>3800000</v>
      </c>
      <c r="L24" s="170">
        <f>L26+L27+L28+L29+L30+L31</f>
        <v>3800000</v>
      </c>
      <c r="M24" s="170">
        <f t="shared" ref="M24:Q24" si="2">M26+M27+M28+M29+M30+M31</f>
        <v>0</v>
      </c>
      <c r="N24" s="170">
        <f t="shared" si="2"/>
        <v>0</v>
      </c>
      <c r="O24" s="170">
        <f t="shared" si="2"/>
        <v>0</v>
      </c>
      <c r="P24" s="279">
        <f t="shared" si="2"/>
        <v>3800000</v>
      </c>
      <c r="Q24" s="279">
        <f t="shared" si="2"/>
        <v>3800000</v>
      </c>
    </row>
    <row r="25" spans="1:17" ht="21.2" customHeight="1" x14ac:dyDescent="0.2">
      <c r="A25" s="176" t="s">
        <v>19</v>
      </c>
      <c r="B25" s="158" t="s">
        <v>183</v>
      </c>
      <c r="C25" s="158" t="s">
        <v>183</v>
      </c>
      <c r="D25" s="158" t="s">
        <v>183</v>
      </c>
      <c r="E25" s="158" t="s">
        <v>183</v>
      </c>
      <c r="F25" s="152" t="s">
        <v>183</v>
      </c>
      <c r="G25" s="158" t="s">
        <v>183</v>
      </c>
      <c r="H25" s="158" t="s">
        <v>183</v>
      </c>
      <c r="I25" s="158" t="s">
        <v>183</v>
      </c>
      <c r="J25" s="158" t="s">
        <v>183</v>
      </c>
      <c r="K25" s="158" t="s">
        <v>183</v>
      </c>
      <c r="L25" s="158" t="s">
        <v>183</v>
      </c>
      <c r="M25" s="158" t="s">
        <v>183</v>
      </c>
      <c r="N25" s="166" t="s">
        <v>183</v>
      </c>
      <c r="O25" s="166" t="s">
        <v>183</v>
      </c>
      <c r="P25" s="278" t="s">
        <v>183</v>
      </c>
      <c r="Q25" s="278" t="s">
        <v>183</v>
      </c>
    </row>
    <row r="26" spans="1:17" ht="19.899999999999999" customHeight="1" x14ac:dyDescent="0.2">
      <c r="A26" s="157" t="s">
        <v>194</v>
      </c>
      <c r="B26" s="158" t="s">
        <v>195</v>
      </c>
      <c r="C26" s="170"/>
      <c r="D26" s="170"/>
      <c r="E26" s="170"/>
      <c r="F26" s="177">
        <f t="shared" ref="F26:F31" si="3">G26+N26+O26</f>
        <v>0</v>
      </c>
      <c r="G26" s="178">
        <f t="shared" ref="G26:G31" si="4">L26</f>
        <v>0</v>
      </c>
      <c r="H26" s="178"/>
      <c r="I26" s="178"/>
      <c r="J26" s="179"/>
      <c r="K26" s="178">
        <f t="shared" ref="K26:K34" si="5">L26+M26</f>
        <v>0</v>
      </c>
      <c r="L26" s="178"/>
      <c r="M26" s="178"/>
      <c r="N26" s="180"/>
      <c r="O26" s="162"/>
      <c r="P26" s="269"/>
      <c r="Q26" s="269"/>
    </row>
    <row r="27" spans="1:17" ht="17.45" customHeight="1" x14ac:dyDescent="0.2">
      <c r="A27" s="157" t="s">
        <v>196</v>
      </c>
      <c r="B27" s="158" t="s">
        <v>197</v>
      </c>
      <c r="C27" s="170"/>
      <c r="D27" s="170"/>
      <c r="E27" s="170"/>
      <c r="F27" s="177">
        <f t="shared" si="3"/>
        <v>3800000</v>
      </c>
      <c r="G27" s="178">
        <f t="shared" si="4"/>
        <v>3800000</v>
      </c>
      <c r="H27" s="178"/>
      <c r="I27" s="178"/>
      <c r="J27" s="179"/>
      <c r="K27" s="178">
        <f t="shared" si="5"/>
        <v>3800000</v>
      </c>
      <c r="L27" s="178">
        <f>L15</f>
        <v>3800000</v>
      </c>
      <c r="M27" s="178">
        <f t="shared" ref="M27:O27" si="6">M15</f>
        <v>0</v>
      </c>
      <c r="N27" s="178">
        <f t="shared" si="6"/>
        <v>0</v>
      </c>
      <c r="O27" s="178">
        <f t="shared" si="6"/>
        <v>0</v>
      </c>
      <c r="P27" s="280">
        <v>3800000</v>
      </c>
      <c r="Q27" s="280">
        <v>3800000</v>
      </c>
    </row>
    <row r="28" spans="1:17" ht="19.899999999999999" customHeight="1" x14ac:dyDescent="0.2">
      <c r="A28" s="157" t="s">
        <v>198</v>
      </c>
      <c r="B28" s="158" t="s">
        <v>199</v>
      </c>
      <c r="C28" s="170"/>
      <c r="D28" s="170"/>
      <c r="E28" s="170"/>
      <c r="F28" s="177">
        <f t="shared" si="3"/>
        <v>0</v>
      </c>
      <c r="G28" s="178">
        <f t="shared" si="4"/>
        <v>0</v>
      </c>
      <c r="H28" s="178"/>
      <c r="I28" s="178"/>
      <c r="J28" s="179"/>
      <c r="K28" s="178">
        <f t="shared" si="5"/>
        <v>0</v>
      </c>
      <c r="L28" s="178"/>
      <c r="M28" s="178"/>
      <c r="N28" s="180"/>
      <c r="O28" s="162"/>
      <c r="P28" s="269"/>
      <c r="Q28" s="269"/>
    </row>
    <row r="29" spans="1:17" ht="18.75" customHeight="1" x14ac:dyDescent="0.2">
      <c r="A29" s="157" t="s">
        <v>200</v>
      </c>
      <c r="B29" s="158" t="s">
        <v>192</v>
      </c>
      <c r="C29" s="170"/>
      <c r="D29" s="170"/>
      <c r="E29" s="170"/>
      <c r="F29" s="177">
        <f t="shared" si="3"/>
        <v>0</v>
      </c>
      <c r="G29" s="178">
        <f t="shared" si="4"/>
        <v>0</v>
      </c>
      <c r="H29" s="178"/>
      <c r="I29" s="178"/>
      <c r="J29" s="179"/>
      <c r="K29" s="178">
        <f t="shared" si="5"/>
        <v>0</v>
      </c>
      <c r="L29" s="178"/>
      <c r="M29" s="178"/>
      <c r="N29" s="180"/>
      <c r="O29" s="162"/>
      <c r="P29" s="269"/>
      <c r="Q29" s="269"/>
    </row>
    <row r="30" spans="1:17" ht="18.75" customHeight="1" x14ac:dyDescent="0.2">
      <c r="A30" s="157" t="s">
        <v>201</v>
      </c>
      <c r="B30" s="158" t="s">
        <v>202</v>
      </c>
      <c r="C30" s="170"/>
      <c r="D30" s="170"/>
      <c r="E30" s="170"/>
      <c r="F30" s="177">
        <f t="shared" si="3"/>
        <v>0</v>
      </c>
      <c r="G30" s="178">
        <f t="shared" si="4"/>
        <v>0</v>
      </c>
      <c r="H30" s="178"/>
      <c r="I30" s="178"/>
      <c r="J30" s="179"/>
      <c r="K30" s="178">
        <f t="shared" si="5"/>
        <v>0</v>
      </c>
      <c r="L30" s="178"/>
      <c r="M30" s="178"/>
      <c r="N30" s="180"/>
      <c r="O30" s="162"/>
      <c r="P30" s="269"/>
      <c r="Q30" s="269"/>
    </row>
    <row r="31" spans="1:17" ht="18.75" customHeight="1" x14ac:dyDescent="0.2">
      <c r="A31" s="157" t="s">
        <v>203</v>
      </c>
      <c r="B31" s="158" t="s">
        <v>204</v>
      </c>
      <c r="C31" s="170"/>
      <c r="D31" s="170"/>
      <c r="E31" s="170"/>
      <c r="F31" s="177">
        <f t="shared" si="3"/>
        <v>0</v>
      </c>
      <c r="G31" s="178">
        <f t="shared" si="4"/>
        <v>0</v>
      </c>
      <c r="H31" s="178"/>
      <c r="I31" s="178"/>
      <c r="J31" s="179"/>
      <c r="K31" s="178">
        <f t="shared" si="5"/>
        <v>0</v>
      </c>
      <c r="L31" s="178"/>
      <c r="M31" s="178"/>
      <c r="N31" s="180"/>
      <c r="O31" s="162"/>
      <c r="P31" s="269"/>
      <c r="Q31" s="269"/>
    </row>
    <row r="32" spans="1:17" ht="18.75" customHeight="1" x14ac:dyDescent="0.2">
      <c r="A32" s="181" t="s">
        <v>174</v>
      </c>
      <c r="B32" s="158" t="s">
        <v>192</v>
      </c>
      <c r="C32" s="170"/>
      <c r="D32" s="170"/>
      <c r="E32" s="170"/>
      <c r="F32" s="177"/>
      <c r="G32" s="178"/>
      <c r="H32" s="178"/>
      <c r="I32" s="178"/>
      <c r="J32" s="179"/>
      <c r="K32" s="178">
        <f t="shared" si="5"/>
        <v>0</v>
      </c>
      <c r="L32" s="178">
        <f>L33+L34</f>
        <v>0</v>
      </c>
      <c r="M32" s="178">
        <f>M33+M34</f>
        <v>0</v>
      </c>
      <c r="N32" s="178">
        <f t="shared" ref="N32:Q32" si="7">N33+N34</f>
        <v>0</v>
      </c>
      <c r="O32" s="178">
        <f t="shared" si="7"/>
        <v>0</v>
      </c>
      <c r="P32" s="280">
        <f t="shared" si="7"/>
        <v>0</v>
      </c>
      <c r="Q32" s="280">
        <f t="shared" si="7"/>
        <v>0</v>
      </c>
    </row>
    <row r="33" spans="1:17" ht="18.75" customHeight="1" x14ac:dyDescent="0.2">
      <c r="A33" s="157" t="s">
        <v>205</v>
      </c>
      <c r="B33" s="158" t="s">
        <v>192</v>
      </c>
      <c r="C33" s="170"/>
      <c r="D33" s="170"/>
      <c r="E33" s="170"/>
      <c r="F33" s="177">
        <f>G33+N33+O33</f>
        <v>0</v>
      </c>
      <c r="G33" s="178">
        <f>M33</f>
        <v>0</v>
      </c>
      <c r="H33" s="178"/>
      <c r="I33" s="178"/>
      <c r="J33" s="179"/>
      <c r="K33" s="178">
        <f t="shared" si="5"/>
        <v>0</v>
      </c>
      <c r="L33" s="178"/>
      <c r="M33" s="178"/>
      <c r="N33" s="180"/>
      <c r="O33" s="162"/>
      <c r="P33" s="269"/>
      <c r="Q33" s="269"/>
    </row>
    <row r="34" spans="1:17" ht="18.75" customHeight="1" x14ac:dyDescent="0.2">
      <c r="A34" s="157" t="s">
        <v>206</v>
      </c>
      <c r="B34" s="158" t="s">
        <v>192</v>
      </c>
      <c r="C34" s="170"/>
      <c r="D34" s="170"/>
      <c r="E34" s="170"/>
      <c r="F34" s="177">
        <f>G34+N34+O34</f>
        <v>0</v>
      </c>
      <c r="G34" s="178">
        <f>M34</f>
        <v>0</v>
      </c>
      <c r="H34" s="178"/>
      <c r="I34" s="178"/>
      <c r="J34" s="179"/>
      <c r="K34" s="178">
        <f t="shared" si="5"/>
        <v>0</v>
      </c>
      <c r="L34" s="178"/>
      <c r="M34" s="178"/>
      <c r="N34" s="180"/>
      <c r="O34" s="162"/>
      <c r="P34" s="269"/>
      <c r="Q34" s="269"/>
    </row>
    <row r="35" spans="1:17" s="165" customFormat="1" ht="31.5" customHeight="1" x14ac:dyDescent="0.2">
      <c r="A35" s="164" t="s">
        <v>207</v>
      </c>
      <c r="B35" s="152" t="s">
        <v>58</v>
      </c>
      <c r="C35" s="152" t="s">
        <v>183</v>
      </c>
      <c r="D35" s="152" t="s">
        <v>183</v>
      </c>
      <c r="E35" s="152" t="s">
        <v>183</v>
      </c>
      <c r="F35" s="182">
        <f t="shared" ref="F35:Q35" si="8">F37+F59+F133+F141+F155+F205</f>
        <v>54143000</v>
      </c>
      <c r="G35" s="182">
        <f t="shared" si="8"/>
        <v>54143000</v>
      </c>
      <c r="H35" s="182">
        <f t="shared" si="8"/>
        <v>50343000</v>
      </c>
      <c r="I35" s="182">
        <f t="shared" si="8"/>
        <v>0</v>
      </c>
      <c r="J35" s="182">
        <f t="shared" si="8"/>
        <v>0</v>
      </c>
      <c r="K35" s="182">
        <f t="shared" si="8"/>
        <v>3800000</v>
      </c>
      <c r="L35" s="182">
        <f t="shared" si="8"/>
        <v>3800000</v>
      </c>
      <c r="M35" s="182">
        <f t="shared" si="8"/>
        <v>0</v>
      </c>
      <c r="N35" s="159">
        <f t="shared" si="8"/>
        <v>0</v>
      </c>
      <c r="O35" s="159">
        <f t="shared" si="8"/>
        <v>0</v>
      </c>
      <c r="P35" s="281">
        <f t="shared" si="8"/>
        <v>54228200</v>
      </c>
      <c r="Q35" s="281">
        <f t="shared" si="8"/>
        <v>54317300</v>
      </c>
    </row>
    <row r="36" spans="1:17" x14ac:dyDescent="0.2">
      <c r="A36" s="157" t="s">
        <v>19</v>
      </c>
      <c r="B36" s="158" t="s">
        <v>183</v>
      </c>
      <c r="C36" s="158" t="s">
        <v>183</v>
      </c>
      <c r="D36" s="158" t="s">
        <v>183</v>
      </c>
      <c r="E36" s="158" t="s">
        <v>183</v>
      </c>
      <c r="F36" s="152" t="s">
        <v>183</v>
      </c>
      <c r="G36" s="158" t="s">
        <v>183</v>
      </c>
      <c r="H36" s="158" t="s">
        <v>183</v>
      </c>
      <c r="I36" s="158" t="s">
        <v>183</v>
      </c>
      <c r="J36" s="158" t="s">
        <v>183</v>
      </c>
      <c r="K36" s="158" t="s">
        <v>183</v>
      </c>
      <c r="L36" s="158" t="s">
        <v>183</v>
      </c>
      <c r="M36" s="158" t="s">
        <v>183</v>
      </c>
      <c r="N36" s="166" t="s">
        <v>183</v>
      </c>
      <c r="O36" s="166" t="s">
        <v>183</v>
      </c>
      <c r="P36" s="278" t="s">
        <v>183</v>
      </c>
      <c r="Q36" s="278" t="s">
        <v>183</v>
      </c>
    </row>
    <row r="37" spans="1:17" ht="33.75" customHeight="1" x14ac:dyDescent="0.2">
      <c r="A37" s="164" t="s">
        <v>57</v>
      </c>
      <c r="B37" s="152">
        <v>210</v>
      </c>
      <c r="C37" s="152" t="s">
        <v>183</v>
      </c>
      <c r="D37" s="152" t="s">
        <v>183</v>
      </c>
      <c r="E37" s="152" t="s">
        <v>183</v>
      </c>
      <c r="F37" s="159">
        <f>F39+F45+F51</f>
        <v>45034515</v>
      </c>
      <c r="G37" s="160">
        <f>G39+G45+G51</f>
        <v>45034515</v>
      </c>
      <c r="H37" s="160">
        <f>H39+H45+H51</f>
        <v>43061515</v>
      </c>
      <c r="I37" s="160">
        <f>I39+I45+I51</f>
        <v>0</v>
      </c>
      <c r="J37" s="160">
        <f>J39+J45+J51</f>
        <v>0</v>
      </c>
      <c r="K37" s="160">
        <f>L37+M37</f>
        <v>1973000</v>
      </c>
      <c r="L37" s="160">
        <f t="shared" ref="L37:Q37" si="9">L39+L45+L51</f>
        <v>1973000</v>
      </c>
      <c r="M37" s="160">
        <f t="shared" si="9"/>
        <v>0</v>
      </c>
      <c r="N37" s="162">
        <f t="shared" si="9"/>
        <v>0</v>
      </c>
      <c r="O37" s="162">
        <f t="shared" si="9"/>
        <v>0</v>
      </c>
      <c r="P37" s="277">
        <f t="shared" si="9"/>
        <v>45034515</v>
      </c>
      <c r="Q37" s="277">
        <f t="shared" si="9"/>
        <v>45034515</v>
      </c>
    </row>
    <row r="38" spans="1:17" ht="18.75" customHeight="1" x14ac:dyDescent="0.2">
      <c r="A38" s="157" t="s">
        <v>74</v>
      </c>
      <c r="B38" s="158" t="s">
        <v>183</v>
      </c>
      <c r="C38" s="158" t="s">
        <v>183</v>
      </c>
      <c r="D38" s="158" t="s">
        <v>183</v>
      </c>
      <c r="E38" s="158" t="s">
        <v>183</v>
      </c>
      <c r="F38" s="152" t="s">
        <v>183</v>
      </c>
      <c r="G38" s="158" t="s">
        <v>183</v>
      </c>
      <c r="H38" s="158" t="s">
        <v>183</v>
      </c>
      <c r="I38" s="158" t="s">
        <v>183</v>
      </c>
      <c r="J38" s="158" t="s">
        <v>183</v>
      </c>
      <c r="K38" s="158" t="s">
        <v>183</v>
      </c>
      <c r="L38" s="158" t="s">
        <v>183</v>
      </c>
      <c r="M38" s="158" t="s">
        <v>183</v>
      </c>
      <c r="N38" s="166" t="s">
        <v>183</v>
      </c>
      <c r="O38" s="166" t="s">
        <v>183</v>
      </c>
      <c r="P38" s="278" t="s">
        <v>183</v>
      </c>
      <c r="Q38" s="278" t="s">
        <v>183</v>
      </c>
    </row>
    <row r="39" spans="1:17" ht="15" customHeight="1" x14ac:dyDescent="0.2">
      <c r="A39" s="365" t="s">
        <v>59</v>
      </c>
      <c r="B39" s="368" t="s">
        <v>208</v>
      </c>
      <c r="C39" s="368" t="s">
        <v>209</v>
      </c>
      <c r="D39" s="183" t="s">
        <v>58</v>
      </c>
      <c r="E39" s="183" t="s">
        <v>58</v>
      </c>
      <c r="F39" s="159">
        <f t="shared" ref="F39:Q39" si="10">F40+F41+F42+F43+F44</f>
        <v>34554927</v>
      </c>
      <c r="G39" s="160">
        <f t="shared" si="10"/>
        <v>34554927</v>
      </c>
      <c r="H39" s="160">
        <f t="shared" si="10"/>
        <v>33054927</v>
      </c>
      <c r="I39" s="160">
        <f t="shared" si="10"/>
        <v>0</v>
      </c>
      <c r="J39" s="160">
        <f t="shared" si="10"/>
        <v>0</v>
      </c>
      <c r="K39" s="160">
        <f t="shared" si="10"/>
        <v>1500000</v>
      </c>
      <c r="L39" s="160">
        <f t="shared" si="10"/>
        <v>1500000</v>
      </c>
      <c r="M39" s="160">
        <f t="shared" si="10"/>
        <v>0</v>
      </c>
      <c r="N39" s="160">
        <f t="shared" si="10"/>
        <v>0</v>
      </c>
      <c r="O39" s="162">
        <f t="shared" si="10"/>
        <v>0</v>
      </c>
      <c r="P39" s="269">
        <f t="shared" si="10"/>
        <v>34554927</v>
      </c>
      <c r="Q39" s="269">
        <f t="shared" si="10"/>
        <v>34554927</v>
      </c>
    </row>
    <row r="40" spans="1:17" x14ac:dyDescent="0.2">
      <c r="A40" s="366"/>
      <c r="B40" s="369"/>
      <c r="C40" s="369"/>
      <c r="D40" s="184" t="s">
        <v>60</v>
      </c>
      <c r="E40" s="184" t="s">
        <v>61</v>
      </c>
      <c r="F40" s="159">
        <f>G40+N40+O40</f>
        <v>0</v>
      </c>
      <c r="G40" s="160">
        <f>H40+I40+J40+K40</f>
        <v>0</v>
      </c>
      <c r="H40" s="160">
        <f>'Касс. план (50400)'!G25</f>
        <v>0</v>
      </c>
      <c r="I40" s="160">
        <f>'Субсидия (50500)'!G25</f>
        <v>0</v>
      </c>
      <c r="J40" s="161">
        <f>'Касс.пл.Мед.стр.(00000)'!G25</f>
        <v>0</v>
      </c>
      <c r="K40" s="160">
        <f>L40+M40</f>
        <v>0</v>
      </c>
      <c r="L40" s="160">
        <f>'Касс.пл.Внеб.(50300) (2)'!G25</f>
        <v>0</v>
      </c>
      <c r="M40" s="160">
        <f>'Касс.пл.Внеб.(50320)'!G25</f>
        <v>0</v>
      </c>
      <c r="N40" s="162"/>
      <c r="O40" s="162"/>
      <c r="P40" s="269"/>
      <c r="Q40" s="269"/>
    </row>
    <row r="41" spans="1:17" x14ac:dyDescent="0.2">
      <c r="A41" s="366"/>
      <c r="B41" s="369"/>
      <c r="C41" s="369"/>
      <c r="D41" s="184" t="s">
        <v>62</v>
      </c>
      <c r="E41" s="184" t="s">
        <v>62</v>
      </c>
      <c r="F41" s="159">
        <f>G41+N41+O41</f>
        <v>0</v>
      </c>
      <c r="G41" s="160">
        <f>H41+I41+J41+K41</f>
        <v>0</v>
      </c>
      <c r="H41" s="160">
        <f>'Касс. план (50400)'!G26</f>
        <v>0</v>
      </c>
      <c r="I41" s="160">
        <f>'Субсидия (50500)'!G26</f>
        <v>0</v>
      </c>
      <c r="J41" s="161">
        <f>'Касс.пл.Мед.стр.(00000)'!G26</f>
        <v>0</v>
      </c>
      <c r="K41" s="160">
        <f>L41+M41</f>
        <v>0</v>
      </c>
      <c r="L41" s="160">
        <f>'Касс.пл.Внеб.(50300) (2)'!G26</f>
        <v>0</v>
      </c>
      <c r="M41" s="160">
        <f>'Касс.пл.Внеб.(50320)'!G26</f>
        <v>0</v>
      </c>
      <c r="N41" s="162"/>
      <c r="O41" s="162"/>
      <c r="P41" s="269"/>
      <c r="Q41" s="269"/>
    </row>
    <row r="42" spans="1:17" ht="15" customHeight="1" x14ac:dyDescent="0.2">
      <c r="A42" s="366"/>
      <c r="B42" s="369"/>
      <c r="C42" s="369"/>
      <c r="D42" s="184" t="s">
        <v>63</v>
      </c>
      <c r="E42" s="184" t="s">
        <v>61</v>
      </c>
      <c r="F42" s="159">
        <f>G42+N42+O42</f>
        <v>0</v>
      </c>
      <c r="G42" s="160">
        <f>H42+I42+J42+K42</f>
        <v>0</v>
      </c>
      <c r="H42" s="160">
        <f>'Касс. план (50400)'!G27</f>
        <v>0</v>
      </c>
      <c r="I42" s="160">
        <f>'Субсидия (50500)'!G27</f>
        <v>0</v>
      </c>
      <c r="J42" s="161">
        <f>'Касс.пл.Мед.стр.(00000)'!G27</f>
        <v>0</v>
      </c>
      <c r="K42" s="160">
        <f>L42+M42</f>
        <v>0</v>
      </c>
      <c r="L42" s="160">
        <f>'Касс.пл.Внеб.(50300) (2)'!G27</f>
        <v>0</v>
      </c>
      <c r="M42" s="160">
        <f>'Касс.пл.Внеб.(50320)'!G27</f>
        <v>0</v>
      </c>
      <c r="N42" s="162"/>
      <c r="O42" s="162"/>
      <c r="P42" s="269"/>
      <c r="Q42" s="269"/>
    </row>
    <row r="43" spans="1:17" ht="15" customHeight="1" x14ac:dyDescent="0.2">
      <c r="A43" s="366"/>
      <c r="B43" s="369"/>
      <c r="C43" s="369"/>
      <c r="D43" s="184" t="s">
        <v>64</v>
      </c>
      <c r="E43" s="184" t="s">
        <v>65</v>
      </c>
      <c r="F43" s="159">
        <f>G43+N43+O43</f>
        <v>34554927</v>
      </c>
      <c r="G43" s="160">
        <f>H43+I43+J43+K43</f>
        <v>34554927</v>
      </c>
      <c r="H43" s="160">
        <f>'Касс. план (50400)'!G28</f>
        <v>33054927</v>
      </c>
      <c r="I43" s="160">
        <f>'Субсидия (50500)'!G28</f>
        <v>0</v>
      </c>
      <c r="J43" s="161">
        <f>'Касс.пл.Мед.стр.(00000)'!G28</f>
        <v>0</v>
      </c>
      <c r="K43" s="160">
        <f>L43+M43</f>
        <v>1500000</v>
      </c>
      <c r="L43" s="160">
        <f>'Касс.пл.Внеб.(50300) (2)'!G28</f>
        <v>1500000</v>
      </c>
      <c r="M43" s="160">
        <f>'Касс.пл.Внеб.(50320)'!G28</f>
        <v>0</v>
      </c>
      <c r="N43" s="162"/>
      <c r="O43" s="162"/>
      <c r="P43" s="269">
        <v>34554927</v>
      </c>
      <c r="Q43" s="269">
        <v>34554927</v>
      </c>
    </row>
    <row r="44" spans="1:17" ht="15" customHeight="1" x14ac:dyDescent="0.2">
      <c r="A44" s="367"/>
      <c r="B44" s="370"/>
      <c r="C44" s="370"/>
      <c r="D44" s="184" t="s">
        <v>64</v>
      </c>
      <c r="E44" s="184" t="s">
        <v>66</v>
      </c>
      <c r="F44" s="159">
        <f>G44+N44+O44</f>
        <v>0</v>
      </c>
      <c r="G44" s="160">
        <f>H44+I44+J44+K44</f>
        <v>0</v>
      </c>
      <c r="H44" s="160">
        <f>'Касс. план (50400)'!G29</f>
        <v>0</v>
      </c>
      <c r="I44" s="160">
        <f>'Субсидия (50500)'!G29</f>
        <v>0</v>
      </c>
      <c r="J44" s="161">
        <f>'Касс.пл.Мед.стр.(00000)'!G29</f>
        <v>0</v>
      </c>
      <c r="K44" s="160">
        <f>L44+M44</f>
        <v>0</v>
      </c>
      <c r="L44" s="160">
        <f>'Касс.пл.Внеб.(50300) (2)'!G29</f>
        <v>0</v>
      </c>
      <c r="M44" s="160">
        <f>'Касс.пл.Внеб.(50320)'!G29</f>
        <v>0</v>
      </c>
      <c r="N44" s="162"/>
      <c r="O44" s="162"/>
      <c r="P44" s="269"/>
      <c r="Q44" s="269"/>
    </row>
    <row r="45" spans="1:17" ht="15" customHeight="1" x14ac:dyDescent="0.2">
      <c r="A45" s="365" t="s">
        <v>67</v>
      </c>
      <c r="B45" s="368">
        <v>212</v>
      </c>
      <c r="C45" s="368" t="s">
        <v>69</v>
      </c>
      <c r="D45" s="183" t="s">
        <v>58</v>
      </c>
      <c r="E45" s="183" t="s">
        <v>58</v>
      </c>
      <c r="F45" s="159">
        <f t="shared" ref="F45:M45" si="11">F46+F47+F48+F49+F50</f>
        <v>44000</v>
      </c>
      <c r="G45" s="160">
        <f t="shared" si="11"/>
        <v>44000</v>
      </c>
      <c r="H45" s="160">
        <f t="shared" si="11"/>
        <v>24000</v>
      </c>
      <c r="I45" s="160">
        <f t="shared" si="11"/>
        <v>0</v>
      </c>
      <c r="J45" s="160">
        <f t="shared" si="11"/>
        <v>0</v>
      </c>
      <c r="K45" s="160">
        <f t="shared" si="11"/>
        <v>20000</v>
      </c>
      <c r="L45" s="160">
        <f t="shared" si="11"/>
        <v>20000</v>
      </c>
      <c r="M45" s="160">
        <f t="shared" si="11"/>
        <v>0</v>
      </c>
      <c r="N45" s="160">
        <f>N46+N47+N48+N49</f>
        <v>0</v>
      </c>
      <c r="O45" s="162">
        <f>O46+O47+O48+O49</f>
        <v>0</v>
      </c>
      <c r="P45" s="277">
        <f>P46+P47+P48+P49</f>
        <v>44000</v>
      </c>
      <c r="Q45" s="277">
        <f>Q46+Q47+Q48+Q49</f>
        <v>44000</v>
      </c>
    </row>
    <row r="46" spans="1:17" ht="15" customHeight="1" x14ac:dyDescent="0.2">
      <c r="A46" s="366"/>
      <c r="B46" s="369"/>
      <c r="C46" s="369"/>
      <c r="D46" s="184" t="s">
        <v>60</v>
      </c>
      <c r="E46" s="184" t="s">
        <v>61</v>
      </c>
      <c r="F46" s="159">
        <f>G46+N46+O46</f>
        <v>0</v>
      </c>
      <c r="G46" s="160">
        <f>H46+I46+J46+K46</f>
        <v>0</v>
      </c>
      <c r="H46" s="160">
        <f>'Касс. план (50400)'!G31</f>
        <v>0</v>
      </c>
      <c r="I46" s="160">
        <f>'Субсидия (50500)'!G31</f>
        <v>0</v>
      </c>
      <c r="J46" s="161">
        <f>'Касс.пл.Мед.стр.(00000)'!G31</f>
        <v>0</v>
      </c>
      <c r="K46" s="160">
        <f>L46+M46</f>
        <v>0</v>
      </c>
      <c r="L46" s="160">
        <f>'Касс.пл.Внеб.(50300) (2)'!G31</f>
        <v>0</v>
      </c>
      <c r="M46" s="160">
        <f>'Касс.пл.Внеб.(50320)'!G31</f>
        <v>0</v>
      </c>
      <c r="N46" s="162"/>
      <c r="O46" s="162"/>
      <c r="P46" s="269"/>
      <c r="Q46" s="269"/>
    </row>
    <row r="47" spans="1:17" ht="15" customHeight="1" x14ac:dyDescent="0.2">
      <c r="A47" s="366"/>
      <c r="B47" s="369"/>
      <c r="C47" s="369"/>
      <c r="D47" s="184" t="s">
        <v>62</v>
      </c>
      <c r="E47" s="184" t="s">
        <v>62</v>
      </c>
      <c r="F47" s="159">
        <f>G47+N47+O47</f>
        <v>0</v>
      </c>
      <c r="G47" s="160">
        <f>H47+I47+J47+K47</f>
        <v>0</v>
      </c>
      <c r="H47" s="160">
        <f>'Касс. план (50400)'!G32</f>
        <v>0</v>
      </c>
      <c r="I47" s="160">
        <f>'Субсидия (50500)'!G32</f>
        <v>0</v>
      </c>
      <c r="J47" s="161">
        <f>'Касс.пл.Мед.стр.(00000)'!G32</f>
        <v>0</v>
      </c>
      <c r="K47" s="160">
        <f>L47+M47</f>
        <v>0</v>
      </c>
      <c r="L47" s="160">
        <f>'Касс.пл.Внеб.(50300) (2)'!G32</f>
        <v>0</v>
      </c>
      <c r="M47" s="160">
        <f>'Касс.пл.Внеб.(50320)'!G32</f>
        <v>0</v>
      </c>
      <c r="N47" s="162"/>
      <c r="O47" s="162"/>
      <c r="P47" s="269"/>
      <c r="Q47" s="269"/>
    </row>
    <row r="48" spans="1:17" ht="15" customHeight="1" x14ac:dyDescent="0.2">
      <c r="A48" s="366"/>
      <c r="B48" s="369"/>
      <c r="C48" s="369"/>
      <c r="D48" s="184" t="s">
        <v>63</v>
      </c>
      <c r="E48" s="184" t="s">
        <v>61</v>
      </c>
      <c r="F48" s="159">
        <f>G48+N48+O48</f>
        <v>0</v>
      </c>
      <c r="G48" s="160">
        <f>H48+I48+J48+K48</f>
        <v>0</v>
      </c>
      <c r="H48" s="160">
        <f>'Касс. план (50400)'!G33</f>
        <v>0</v>
      </c>
      <c r="I48" s="160">
        <f>'Субсидия (50500)'!G33</f>
        <v>0</v>
      </c>
      <c r="J48" s="161">
        <f>'Касс.пл.Мед.стр.(00000)'!G33</f>
        <v>0</v>
      </c>
      <c r="K48" s="160">
        <f>L48+M48</f>
        <v>0</v>
      </c>
      <c r="L48" s="160">
        <f>'Касс.пл.Внеб.(50300) (2)'!G33</f>
        <v>0</v>
      </c>
      <c r="M48" s="160">
        <f>'Касс.пл.Внеб.(50320)'!G33</f>
        <v>0</v>
      </c>
      <c r="N48" s="162"/>
      <c r="O48" s="162"/>
      <c r="P48" s="269"/>
      <c r="Q48" s="269"/>
    </row>
    <row r="49" spans="1:17" ht="15" customHeight="1" x14ac:dyDescent="0.2">
      <c r="A49" s="366"/>
      <c r="B49" s="369"/>
      <c r="C49" s="369"/>
      <c r="D49" s="184" t="s">
        <v>64</v>
      </c>
      <c r="E49" s="184" t="s">
        <v>65</v>
      </c>
      <c r="F49" s="159">
        <f>G49+N49+O49</f>
        <v>44000</v>
      </c>
      <c r="G49" s="160">
        <f>H49+I49+J49+K49</f>
        <v>44000</v>
      </c>
      <c r="H49" s="160">
        <f>'Касс. план (50400)'!G34</f>
        <v>24000</v>
      </c>
      <c r="I49" s="160">
        <f>'Субсидия (50500)'!G34</f>
        <v>0</v>
      </c>
      <c r="J49" s="161">
        <f>'Касс.пл.Мед.стр.(00000)'!G34</f>
        <v>0</v>
      </c>
      <c r="K49" s="160">
        <f>L49+M49</f>
        <v>20000</v>
      </c>
      <c r="L49" s="160">
        <f>'Касс.пл.Внеб.(50300) (2)'!G34</f>
        <v>20000</v>
      </c>
      <c r="M49" s="160">
        <f>'Касс.пл.Внеб.(50320)'!G34</f>
        <v>0</v>
      </c>
      <c r="N49" s="162"/>
      <c r="O49" s="162"/>
      <c r="P49" s="269">
        <v>44000</v>
      </c>
      <c r="Q49" s="269">
        <v>44000</v>
      </c>
    </row>
    <row r="50" spans="1:17" ht="15" customHeight="1" x14ac:dyDescent="0.2">
      <c r="A50" s="367"/>
      <c r="B50" s="370"/>
      <c r="C50" s="370"/>
      <c r="D50" s="184" t="s">
        <v>64</v>
      </c>
      <c r="E50" s="184" t="s">
        <v>66</v>
      </c>
      <c r="F50" s="159">
        <f>G50+N50+O50</f>
        <v>0</v>
      </c>
      <c r="G50" s="160">
        <f>H50+I50+J50+K50</f>
        <v>0</v>
      </c>
      <c r="H50" s="160">
        <f>'Касс. план (50400)'!G35</f>
        <v>0</v>
      </c>
      <c r="I50" s="160">
        <f>'Субсидия (50500)'!G35</f>
        <v>0</v>
      </c>
      <c r="J50" s="161">
        <f>'Касс.пл.Мед.стр.(00000)'!G35</f>
        <v>0</v>
      </c>
      <c r="K50" s="160">
        <f>L50+M50</f>
        <v>0</v>
      </c>
      <c r="L50" s="160">
        <f>'Касс.пл.Внеб.(50300) (2)'!G35</f>
        <v>0</v>
      </c>
      <c r="M50" s="160">
        <f>'Касс.пл.Внеб.(50320)'!G35</f>
        <v>0</v>
      </c>
      <c r="N50" s="162"/>
      <c r="O50" s="162"/>
      <c r="P50" s="269"/>
      <c r="Q50" s="269"/>
    </row>
    <row r="51" spans="1:17" ht="15" customHeight="1" x14ac:dyDescent="0.2">
      <c r="A51" s="365" t="s">
        <v>70</v>
      </c>
      <c r="B51" s="368">
        <v>213</v>
      </c>
      <c r="C51" s="368" t="s">
        <v>210</v>
      </c>
      <c r="D51" s="183" t="s">
        <v>58</v>
      </c>
      <c r="E51" s="183" t="s">
        <v>58</v>
      </c>
      <c r="F51" s="159">
        <f t="shared" ref="F51:M51" si="12">F52+F53+F54+F55+F56</f>
        <v>10435588</v>
      </c>
      <c r="G51" s="160">
        <f t="shared" si="12"/>
        <v>10435588</v>
      </c>
      <c r="H51" s="160">
        <f t="shared" si="12"/>
        <v>9982588</v>
      </c>
      <c r="I51" s="160">
        <f t="shared" si="12"/>
        <v>0</v>
      </c>
      <c r="J51" s="160">
        <f t="shared" si="12"/>
        <v>0</v>
      </c>
      <c r="K51" s="160">
        <f t="shared" si="12"/>
        <v>453000</v>
      </c>
      <c r="L51" s="160">
        <f t="shared" si="12"/>
        <v>453000</v>
      </c>
      <c r="M51" s="160">
        <f t="shared" si="12"/>
        <v>0</v>
      </c>
      <c r="N51" s="160">
        <f>N52+N53+N54+N55</f>
        <v>0</v>
      </c>
      <c r="O51" s="162">
        <f>O52+O53+O54+O55</f>
        <v>0</v>
      </c>
      <c r="P51" s="277">
        <f>P52+P53+P54+P55</f>
        <v>10435588</v>
      </c>
      <c r="Q51" s="277">
        <f>Q52+Q53+Q54+Q55</f>
        <v>10435588</v>
      </c>
    </row>
    <row r="52" spans="1:17" ht="15" customHeight="1" x14ac:dyDescent="0.2">
      <c r="A52" s="366"/>
      <c r="B52" s="369"/>
      <c r="C52" s="369"/>
      <c r="D52" s="184" t="s">
        <v>60</v>
      </c>
      <c r="E52" s="184" t="s">
        <v>61</v>
      </c>
      <c r="F52" s="159">
        <f t="shared" ref="F52:F58" si="13">G52+N52+O52</f>
        <v>0</v>
      </c>
      <c r="G52" s="160">
        <f t="shared" ref="G52:G58" si="14">H52+I52+J52+K52</f>
        <v>0</v>
      </c>
      <c r="H52" s="160">
        <f>'Касс. план (50400)'!G37</f>
        <v>0</v>
      </c>
      <c r="I52" s="160">
        <f>'Субсидия (50500)'!G37</f>
        <v>0</v>
      </c>
      <c r="J52" s="161">
        <f>'Касс.пл.Мед.стр.(00000)'!G37</f>
        <v>0</v>
      </c>
      <c r="K52" s="160">
        <f t="shared" ref="K52:K58" si="15">L52+M52</f>
        <v>0</v>
      </c>
      <c r="L52" s="160">
        <f>'Касс.пл.Внеб.(50300) (2)'!G37</f>
        <v>0</v>
      </c>
      <c r="M52" s="160">
        <f>'Касс.пл.Внеб.(50320)'!G37</f>
        <v>0</v>
      </c>
      <c r="N52" s="162"/>
      <c r="O52" s="162"/>
      <c r="P52" s="269"/>
      <c r="Q52" s="269"/>
    </row>
    <row r="53" spans="1:17" ht="15" customHeight="1" x14ac:dyDescent="0.2">
      <c r="A53" s="366"/>
      <c r="B53" s="369"/>
      <c r="C53" s="369"/>
      <c r="D53" s="184" t="s">
        <v>62</v>
      </c>
      <c r="E53" s="184" t="s">
        <v>62</v>
      </c>
      <c r="F53" s="159">
        <f t="shared" si="13"/>
        <v>0</v>
      </c>
      <c r="G53" s="160">
        <f t="shared" si="14"/>
        <v>0</v>
      </c>
      <c r="H53" s="160">
        <f>'Касс. план (50400)'!G38</f>
        <v>0</v>
      </c>
      <c r="I53" s="160">
        <f>'Субсидия (50500)'!G38</f>
        <v>0</v>
      </c>
      <c r="J53" s="161">
        <f>'Касс.пл.Мед.стр.(00000)'!G38</f>
        <v>0</v>
      </c>
      <c r="K53" s="160">
        <f t="shared" si="15"/>
        <v>0</v>
      </c>
      <c r="L53" s="160">
        <f>'Касс.пл.Внеб.(50300) (2)'!G38</f>
        <v>0</v>
      </c>
      <c r="M53" s="160">
        <f>'Касс.пл.Внеб.(50320)'!G38</f>
        <v>0</v>
      </c>
      <c r="N53" s="162"/>
      <c r="O53" s="162"/>
      <c r="P53" s="269"/>
      <c r="Q53" s="269"/>
    </row>
    <row r="54" spans="1:17" ht="15" customHeight="1" x14ac:dyDescent="0.2">
      <c r="A54" s="366"/>
      <c r="B54" s="369"/>
      <c r="C54" s="369"/>
      <c r="D54" s="184" t="s">
        <v>63</v>
      </c>
      <c r="E54" s="184" t="s">
        <v>61</v>
      </c>
      <c r="F54" s="159">
        <f t="shared" si="13"/>
        <v>0</v>
      </c>
      <c r="G54" s="160">
        <f t="shared" si="14"/>
        <v>0</v>
      </c>
      <c r="H54" s="160">
        <f>'Касс. план (50400)'!G39</f>
        <v>0</v>
      </c>
      <c r="I54" s="160">
        <f>'Субсидия (50500)'!G39</f>
        <v>0</v>
      </c>
      <c r="J54" s="161">
        <f>'Касс.пл.Мед.стр.(00000)'!G39</f>
        <v>0</v>
      </c>
      <c r="K54" s="160">
        <f t="shared" si="15"/>
        <v>0</v>
      </c>
      <c r="L54" s="160">
        <f>'Касс.пл.Внеб.(50300) (2)'!G39</f>
        <v>0</v>
      </c>
      <c r="M54" s="160">
        <f>'Касс.пл.Внеб.(50320)'!G39</f>
        <v>0</v>
      </c>
      <c r="N54" s="162"/>
      <c r="O54" s="162"/>
      <c r="P54" s="269"/>
      <c r="Q54" s="269"/>
    </row>
    <row r="55" spans="1:17" ht="15" customHeight="1" x14ac:dyDescent="0.2">
      <c r="A55" s="366"/>
      <c r="B55" s="369"/>
      <c r="C55" s="369"/>
      <c r="D55" s="184" t="s">
        <v>64</v>
      </c>
      <c r="E55" s="184" t="s">
        <v>65</v>
      </c>
      <c r="F55" s="159">
        <f t="shared" si="13"/>
        <v>10435588</v>
      </c>
      <c r="G55" s="160">
        <f t="shared" si="14"/>
        <v>10435588</v>
      </c>
      <c r="H55" s="160">
        <f>'Касс. план (50400)'!G40</f>
        <v>9982588</v>
      </c>
      <c r="I55" s="160">
        <f>'Субсидия (50500)'!G40</f>
        <v>0</v>
      </c>
      <c r="J55" s="161">
        <f>'Касс.пл.Мед.стр.(00000)'!G40</f>
        <v>0</v>
      </c>
      <c r="K55" s="160">
        <f t="shared" si="15"/>
        <v>453000</v>
      </c>
      <c r="L55" s="160">
        <f>'Касс.пл.Внеб.(50300) (2)'!G40</f>
        <v>453000</v>
      </c>
      <c r="M55" s="160">
        <f>'Касс.пл.Внеб.(50320)'!G40</f>
        <v>0</v>
      </c>
      <c r="N55" s="162"/>
      <c r="O55" s="162"/>
      <c r="P55" s="269">
        <v>10435588</v>
      </c>
      <c r="Q55" s="269">
        <v>10435588</v>
      </c>
    </row>
    <row r="56" spans="1:17" ht="15" customHeight="1" x14ac:dyDescent="0.2">
      <c r="A56" s="367"/>
      <c r="B56" s="370"/>
      <c r="C56" s="370"/>
      <c r="D56" s="184" t="s">
        <v>64</v>
      </c>
      <c r="E56" s="184" t="s">
        <v>66</v>
      </c>
      <c r="F56" s="159">
        <f t="shared" si="13"/>
        <v>0</v>
      </c>
      <c r="G56" s="160">
        <f t="shared" si="14"/>
        <v>0</v>
      </c>
      <c r="H56" s="160">
        <f>'Касс. план (50400)'!G41</f>
        <v>0</v>
      </c>
      <c r="I56" s="160">
        <f>'Субсидия (50500)'!G41</f>
        <v>0</v>
      </c>
      <c r="J56" s="161">
        <f>'Касс.пл.Мед.стр.(00000)'!G41</f>
        <v>0</v>
      </c>
      <c r="K56" s="160">
        <f t="shared" si="15"/>
        <v>0</v>
      </c>
      <c r="L56" s="160">
        <f>'Касс.пл.Внеб.(50300) (2)'!G41</f>
        <v>0</v>
      </c>
      <c r="M56" s="160">
        <f>'Касс.пл.Внеб.(50320)'!G41</f>
        <v>0</v>
      </c>
      <c r="N56" s="162"/>
      <c r="O56" s="162"/>
      <c r="P56" s="269"/>
      <c r="Q56" s="269"/>
    </row>
    <row r="57" spans="1:17" ht="39" customHeight="1" x14ac:dyDescent="0.2">
      <c r="A57" s="185" t="s">
        <v>71</v>
      </c>
      <c r="B57" s="152" t="s">
        <v>183</v>
      </c>
      <c r="C57" s="152" t="s">
        <v>183</v>
      </c>
      <c r="D57" s="152" t="s">
        <v>183</v>
      </c>
      <c r="E57" s="152" t="s">
        <v>183</v>
      </c>
      <c r="F57" s="159">
        <f t="shared" si="13"/>
        <v>45049515</v>
      </c>
      <c r="G57" s="160">
        <f t="shared" si="14"/>
        <v>45049515</v>
      </c>
      <c r="H57" s="160">
        <f>'Касс. план (50400)'!G42</f>
        <v>43066515</v>
      </c>
      <c r="I57" s="160">
        <f>'Субсидия (50500)'!G42</f>
        <v>0</v>
      </c>
      <c r="J57" s="161">
        <f>'Касс.пл.Мед.стр.(00000)'!G42</f>
        <v>0</v>
      </c>
      <c r="K57" s="160">
        <f t="shared" si="15"/>
        <v>1983000</v>
      </c>
      <c r="L57" s="161">
        <f>'Касс.пл.Внеб.(50300) (2)'!G42</f>
        <v>1983000</v>
      </c>
      <c r="M57" s="160">
        <f>'Касс.пл.Внеб.(50320)'!G42</f>
        <v>0</v>
      </c>
      <c r="N57" s="162"/>
      <c r="O57" s="162"/>
      <c r="P57" s="269">
        <f>P37+P155</f>
        <v>45049515</v>
      </c>
      <c r="Q57" s="269">
        <f>Q37+Q155</f>
        <v>45049515</v>
      </c>
    </row>
    <row r="58" spans="1:17" ht="36.75" customHeight="1" x14ac:dyDescent="0.2">
      <c r="A58" s="185" t="s">
        <v>72</v>
      </c>
      <c r="B58" s="152" t="s">
        <v>183</v>
      </c>
      <c r="C58" s="152" t="s">
        <v>183</v>
      </c>
      <c r="D58" s="152" t="s">
        <v>183</v>
      </c>
      <c r="E58" s="152" t="s">
        <v>183</v>
      </c>
      <c r="F58" s="159">
        <f t="shared" si="13"/>
        <v>9093485</v>
      </c>
      <c r="G58" s="160">
        <f t="shared" si="14"/>
        <v>9093485</v>
      </c>
      <c r="H58" s="160">
        <f>'Касс. план (50400)'!G43</f>
        <v>7276485</v>
      </c>
      <c r="I58" s="160">
        <f>'Субсидия (50500)'!G43</f>
        <v>0</v>
      </c>
      <c r="J58" s="161">
        <f>'Касс.пл.Мед.стр.(00000)'!G43</f>
        <v>0</v>
      </c>
      <c r="K58" s="160">
        <f t="shared" si="15"/>
        <v>1817000</v>
      </c>
      <c r="L58" s="161">
        <f>'Касс.пл.Внеб.(50300) (2)'!G43</f>
        <v>1817000</v>
      </c>
      <c r="M58" s="160">
        <f>'Касс.пл.Внеб.(50320)'!G43</f>
        <v>0</v>
      </c>
      <c r="N58" s="162"/>
      <c r="O58" s="162"/>
      <c r="P58" s="269">
        <f>P35-P57</f>
        <v>9178685</v>
      </c>
      <c r="Q58" s="269">
        <f>Q35-Q57</f>
        <v>9267785</v>
      </c>
    </row>
    <row r="59" spans="1:17" ht="18.75" customHeight="1" x14ac:dyDescent="0.2">
      <c r="A59" s="185" t="s">
        <v>73</v>
      </c>
      <c r="B59" s="152">
        <v>220</v>
      </c>
      <c r="C59" s="152" t="s">
        <v>183</v>
      </c>
      <c r="D59" s="152" t="s">
        <v>183</v>
      </c>
      <c r="E59" s="152" t="s">
        <v>183</v>
      </c>
      <c r="F59" s="159">
        <f t="shared" ref="F59:Q59" si="16">F61+F67+F87+F93+F99+F117</f>
        <v>4761885</v>
      </c>
      <c r="G59" s="160">
        <f t="shared" si="16"/>
        <v>4761885</v>
      </c>
      <c r="H59" s="160">
        <f t="shared" si="16"/>
        <v>4414885</v>
      </c>
      <c r="I59" s="160">
        <f t="shared" si="16"/>
        <v>0</v>
      </c>
      <c r="J59" s="160">
        <f t="shared" si="16"/>
        <v>0</v>
      </c>
      <c r="K59" s="160">
        <f t="shared" si="16"/>
        <v>347000</v>
      </c>
      <c r="L59" s="160">
        <f t="shared" si="16"/>
        <v>347000</v>
      </c>
      <c r="M59" s="160">
        <f t="shared" si="16"/>
        <v>0</v>
      </c>
      <c r="N59" s="160">
        <f t="shared" si="16"/>
        <v>0</v>
      </c>
      <c r="O59" s="162">
        <f t="shared" si="16"/>
        <v>0</v>
      </c>
      <c r="P59" s="277">
        <f t="shared" si="16"/>
        <v>4847085</v>
      </c>
      <c r="Q59" s="277">
        <f t="shared" si="16"/>
        <v>4936185</v>
      </c>
    </row>
    <row r="60" spans="1:17" x14ac:dyDescent="0.2">
      <c r="A60" s="91" t="s">
        <v>74</v>
      </c>
      <c r="B60" s="158" t="s">
        <v>183</v>
      </c>
      <c r="C60" s="158" t="s">
        <v>183</v>
      </c>
      <c r="D60" s="158" t="s">
        <v>183</v>
      </c>
      <c r="E60" s="158" t="s">
        <v>183</v>
      </c>
      <c r="F60" s="152" t="s">
        <v>183</v>
      </c>
      <c r="G60" s="158" t="s">
        <v>183</v>
      </c>
      <c r="H60" s="158" t="s">
        <v>183</v>
      </c>
      <c r="I60" s="158" t="s">
        <v>183</v>
      </c>
      <c r="J60" s="158" t="s">
        <v>183</v>
      </c>
      <c r="K60" s="158" t="s">
        <v>183</v>
      </c>
      <c r="L60" s="158" t="s">
        <v>183</v>
      </c>
      <c r="M60" s="158" t="s">
        <v>183</v>
      </c>
      <c r="N60" s="166" t="s">
        <v>183</v>
      </c>
      <c r="O60" s="166" t="s">
        <v>183</v>
      </c>
      <c r="P60" s="278" t="s">
        <v>183</v>
      </c>
      <c r="Q60" s="278" t="s">
        <v>183</v>
      </c>
    </row>
    <row r="61" spans="1:17" ht="15" customHeight="1" x14ac:dyDescent="0.2">
      <c r="A61" s="365" t="s">
        <v>75</v>
      </c>
      <c r="B61" s="368">
        <v>221</v>
      </c>
      <c r="C61" s="368" t="s">
        <v>211</v>
      </c>
      <c r="D61" s="183" t="s">
        <v>58</v>
      </c>
      <c r="E61" s="183" t="s">
        <v>58</v>
      </c>
      <c r="F61" s="159">
        <f t="shared" ref="F61:M61" si="17">F62+F63+F64+F65+F66</f>
        <v>191400</v>
      </c>
      <c r="G61" s="160">
        <f t="shared" si="17"/>
        <v>191400</v>
      </c>
      <c r="H61" s="160">
        <f t="shared" si="17"/>
        <v>191400</v>
      </c>
      <c r="I61" s="160">
        <f t="shared" si="17"/>
        <v>0</v>
      </c>
      <c r="J61" s="160">
        <f t="shared" si="17"/>
        <v>0</v>
      </c>
      <c r="K61" s="160">
        <f t="shared" si="17"/>
        <v>0</v>
      </c>
      <c r="L61" s="160">
        <f t="shared" si="17"/>
        <v>0</v>
      </c>
      <c r="M61" s="160">
        <f t="shared" si="17"/>
        <v>0</v>
      </c>
      <c r="N61" s="162">
        <f>N62+N63+N64+N65</f>
        <v>0</v>
      </c>
      <c r="O61" s="162">
        <f>O62+O63+O64+O65</f>
        <v>0</v>
      </c>
      <c r="P61" s="277">
        <f>P62+P63+P64+P65</f>
        <v>191400</v>
      </c>
      <c r="Q61" s="277">
        <f>Q62+Q63+Q64+Q65</f>
        <v>191400</v>
      </c>
    </row>
    <row r="62" spans="1:17" ht="15" customHeight="1" x14ac:dyDescent="0.2">
      <c r="A62" s="366"/>
      <c r="B62" s="369"/>
      <c r="C62" s="369"/>
      <c r="D62" s="184" t="s">
        <v>60</v>
      </c>
      <c r="E62" s="184" t="s">
        <v>61</v>
      </c>
      <c r="F62" s="159">
        <f>G62+N62+O62</f>
        <v>0</v>
      </c>
      <c r="G62" s="160">
        <f>H62+I62+J62+K62</f>
        <v>0</v>
      </c>
      <c r="H62" s="160">
        <f>'Касс. план (50400)'!G47</f>
        <v>0</v>
      </c>
      <c r="I62" s="160">
        <f>'Субсидия (50500)'!G47</f>
        <v>0</v>
      </c>
      <c r="J62" s="161">
        <f>'Касс.пл.Мед.стр.(00000)'!G47</f>
        <v>0</v>
      </c>
      <c r="K62" s="160">
        <f>L62+M62</f>
        <v>0</v>
      </c>
      <c r="L62" s="160">
        <f>'Касс.пл.Внеб.(50300) (2)'!G47</f>
        <v>0</v>
      </c>
      <c r="M62" s="160">
        <f>'Касс.пл.Внеб.(50320)'!G47</f>
        <v>0</v>
      </c>
      <c r="N62" s="162"/>
      <c r="O62" s="162"/>
      <c r="P62" s="269"/>
      <c r="Q62" s="269"/>
    </row>
    <row r="63" spans="1:17" ht="15" customHeight="1" x14ac:dyDescent="0.2">
      <c r="A63" s="366"/>
      <c r="B63" s="369"/>
      <c r="C63" s="369"/>
      <c r="D63" s="184" t="s">
        <v>62</v>
      </c>
      <c r="E63" s="184" t="s">
        <v>62</v>
      </c>
      <c r="F63" s="159">
        <f>G63+N63+O63</f>
        <v>0</v>
      </c>
      <c r="G63" s="160">
        <f>H63+I63+J63+K63</f>
        <v>0</v>
      </c>
      <c r="H63" s="160">
        <f>'Касс. план (50400)'!G48</f>
        <v>0</v>
      </c>
      <c r="I63" s="160">
        <f>'Субсидия (50500)'!G48</f>
        <v>0</v>
      </c>
      <c r="J63" s="161">
        <f>'Касс.пл.Мед.стр.(00000)'!G48</f>
        <v>0</v>
      </c>
      <c r="K63" s="160">
        <f>L63+M63</f>
        <v>0</v>
      </c>
      <c r="L63" s="160">
        <f>'Касс.пл.Внеб.(50300) (2)'!G48</f>
        <v>0</v>
      </c>
      <c r="M63" s="160">
        <f>'Касс.пл.Внеб.(50320)'!G48</f>
        <v>0</v>
      </c>
      <c r="N63" s="162"/>
      <c r="O63" s="162"/>
      <c r="P63" s="269"/>
      <c r="Q63" s="269"/>
    </row>
    <row r="64" spans="1:17" ht="15" customHeight="1" x14ac:dyDescent="0.2">
      <c r="A64" s="366"/>
      <c r="B64" s="369"/>
      <c r="C64" s="369"/>
      <c r="D64" s="184" t="s">
        <v>63</v>
      </c>
      <c r="E64" s="184" t="s">
        <v>61</v>
      </c>
      <c r="F64" s="159">
        <f>G64+N64+O64</f>
        <v>0</v>
      </c>
      <c r="G64" s="160">
        <f>H64+I64+J64+K64</f>
        <v>0</v>
      </c>
      <c r="H64" s="160">
        <f>'Касс. план (50400)'!G49</f>
        <v>0</v>
      </c>
      <c r="I64" s="160">
        <f>'Субсидия (50500)'!G49</f>
        <v>0</v>
      </c>
      <c r="J64" s="161">
        <f>'Касс.пл.Мед.стр.(00000)'!G49</f>
        <v>0</v>
      </c>
      <c r="K64" s="160">
        <f>L64+M64</f>
        <v>0</v>
      </c>
      <c r="L64" s="160">
        <f>'Касс.пл.Внеб.(50300) (2)'!G49</f>
        <v>0</v>
      </c>
      <c r="M64" s="160">
        <f>'Касс.пл.Внеб.(50320)'!G49</f>
        <v>0</v>
      </c>
      <c r="N64" s="162"/>
      <c r="O64" s="162"/>
      <c r="P64" s="269"/>
      <c r="Q64" s="269"/>
    </row>
    <row r="65" spans="1:17" ht="15" customHeight="1" x14ac:dyDescent="0.2">
      <c r="A65" s="366"/>
      <c r="B65" s="369"/>
      <c r="C65" s="369"/>
      <c r="D65" s="184" t="s">
        <v>64</v>
      </c>
      <c r="E65" s="184" t="s">
        <v>65</v>
      </c>
      <c r="F65" s="159">
        <f>G65+N65+O65</f>
        <v>191400</v>
      </c>
      <c r="G65" s="160">
        <f>H65+I65+J65+K65</f>
        <v>191400</v>
      </c>
      <c r="H65" s="160">
        <f>'Касс. план (50400)'!G50</f>
        <v>191400</v>
      </c>
      <c r="I65" s="160">
        <f>'Субсидия (50500)'!G50</f>
        <v>0</v>
      </c>
      <c r="J65" s="161">
        <f>'Касс.пл.Мед.стр.(00000)'!G50</f>
        <v>0</v>
      </c>
      <c r="K65" s="160">
        <f>L65+M65</f>
        <v>0</v>
      </c>
      <c r="L65" s="160">
        <f>'Касс.пл.Внеб.(50300) (2)'!G50</f>
        <v>0</v>
      </c>
      <c r="M65" s="160">
        <f>'Касс.пл.Внеб.(50320)'!G50</f>
        <v>0</v>
      </c>
      <c r="N65" s="162"/>
      <c r="O65" s="162"/>
      <c r="P65" s="269">
        <v>191400</v>
      </c>
      <c r="Q65" s="269">
        <v>191400</v>
      </c>
    </row>
    <row r="66" spans="1:17" ht="15" customHeight="1" x14ac:dyDescent="0.2">
      <c r="A66" s="367"/>
      <c r="B66" s="370"/>
      <c r="C66" s="370"/>
      <c r="D66" s="184" t="s">
        <v>64</v>
      </c>
      <c r="E66" s="184" t="s">
        <v>66</v>
      </c>
      <c r="F66" s="159">
        <f>G66+N66+O66</f>
        <v>0</v>
      </c>
      <c r="G66" s="160">
        <f>H66+I66+J66+K66</f>
        <v>0</v>
      </c>
      <c r="H66" s="160">
        <f>'Касс. план (50400)'!G51</f>
        <v>0</v>
      </c>
      <c r="I66" s="160">
        <f>'Субсидия (50500)'!G51</f>
        <v>0</v>
      </c>
      <c r="J66" s="161">
        <f>'Касс.пл.Мед.стр.(00000)'!G51</f>
        <v>0</v>
      </c>
      <c r="K66" s="160">
        <f>L66+M66</f>
        <v>0</v>
      </c>
      <c r="L66" s="160">
        <f>'Касс.пл.Внеб.(50300) (2)'!G51</f>
        <v>0</v>
      </c>
      <c r="M66" s="160">
        <f>'Касс.пл.Внеб.(50320)'!G51</f>
        <v>0</v>
      </c>
      <c r="N66" s="162"/>
      <c r="O66" s="162"/>
      <c r="P66" s="269"/>
      <c r="Q66" s="269"/>
    </row>
    <row r="67" spans="1:17" ht="15" customHeight="1" x14ac:dyDescent="0.2">
      <c r="A67" s="185" t="s">
        <v>76</v>
      </c>
      <c r="B67" s="152" t="s">
        <v>212</v>
      </c>
      <c r="C67" s="152" t="s">
        <v>183</v>
      </c>
      <c r="D67" s="152" t="s">
        <v>183</v>
      </c>
      <c r="E67" s="152" t="s">
        <v>183</v>
      </c>
      <c r="F67" s="159">
        <f t="shared" ref="F67:Q67" si="18">F69+F75+F81</f>
        <v>0</v>
      </c>
      <c r="G67" s="160">
        <f t="shared" si="18"/>
        <v>0</v>
      </c>
      <c r="H67" s="160">
        <f t="shared" si="18"/>
        <v>0</v>
      </c>
      <c r="I67" s="160">
        <f t="shared" si="18"/>
        <v>0</v>
      </c>
      <c r="J67" s="160">
        <f t="shared" si="18"/>
        <v>0</v>
      </c>
      <c r="K67" s="160">
        <f t="shared" si="18"/>
        <v>0</v>
      </c>
      <c r="L67" s="160">
        <f t="shared" si="18"/>
        <v>0</v>
      </c>
      <c r="M67" s="160">
        <f t="shared" si="18"/>
        <v>0</v>
      </c>
      <c r="N67" s="160">
        <f t="shared" si="18"/>
        <v>0</v>
      </c>
      <c r="O67" s="160">
        <f t="shared" si="18"/>
        <v>0</v>
      </c>
      <c r="P67" s="277">
        <f t="shared" si="18"/>
        <v>0</v>
      </c>
      <c r="Q67" s="277">
        <f t="shared" si="18"/>
        <v>0</v>
      </c>
    </row>
    <row r="68" spans="1:17" ht="15" customHeight="1" x14ac:dyDescent="0.2">
      <c r="A68" s="91" t="s">
        <v>19</v>
      </c>
      <c r="B68" s="158" t="s">
        <v>183</v>
      </c>
      <c r="C68" s="158" t="s">
        <v>183</v>
      </c>
      <c r="D68" s="158" t="s">
        <v>183</v>
      </c>
      <c r="E68" s="158" t="s">
        <v>183</v>
      </c>
      <c r="F68" s="152" t="s">
        <v>183</v>
      </c>
      <c r="G68" s="158" t="s">
        <v>183</v>
      </c>
      <c r="H68" s="158" t="s">
        <v>183</v>
      </c>
      <c r="I68" s="158" t="s">
        <v>183</v>
      </c>
      <c r="J68" s="158" t="s">
        <v>183</v>
      </c>
      <c r="K68" s="158" t="s">
        <v>183</v>
      </c>
      <c r="L68" s="158" t="s">
        <v>183</v>
      </c>
      <c r="M68" s="158" t="s">
        <v>183</v>
      </c>
      <c r="N68" s="166" t="s">
        <v>183</v>
      </c>
      <c r="O68" s="166" t="s">
        <v>183</v>
      </c>
      <c r="P68" s="278" t="s">
        <v>183</v>
      </c>
      <c r="Q68" s="278" t="s">
        <v>183</v>
      </c>
    </row>
    <row r="69" spans="1:17" ht="14.1" customHeight="1" x14ac:dyDescent="0.2">
      <c r="A69" s="365" t="s">
        <v>76</v>
      </c>
      <c r="B69" s="368">
        <v>222</v>
      </c>
      <c r="C69" s="368" t="s">
        <v>213</v>
      </c>
      <c r="D69" s="183" t="s">
        <v>58</v>
      </c>
      <c r="E69" s="183" t="s">
        <v>58</v>
      </c>
      <c r="F69" s="159">
        <f t="shared" ref="F69:M69" si="19">F70+F71+F72+F73+F74</f>
        <v>0</v>
      </c>
      <c r="G69" s="160">
        <f t="shared" si="19"/>
        <v>0</v>
      </c>
      <c r="H69" s="160">
        <f t="shared" si="19"/>
        <v>0</v>
      </c>
      <c r="I69" s="160">
        <f t="shared" si="19"/>
        <v>0</v>
      </c>
      <c r="J69" s="160">
        <f t="shared" si="19"/>
        <v>0</v>
      </c>
      <c r="K69" s="160">
        <f t="shared" si="19"/>
        <v>0</v>
      </c>
      <c r="L69" s="160">
        <f t="shared" si="19"/>
        <v>0</v>
      </c>
      <c r="M69" s="160">
        <f t="shared" si="19"/>
        <v>0</v>
      </c>
      <c r="N69" s="160">
        <f>N70+N71+N72+N73</f>
        <v>0</v>
      </c>
      <c r="O69" s="160">
        <f>O70+O71+O72+O73</f>
        <v>0</v>
      </c>
      <c r="P69" s="277">
        <f>P70+P71+P72+P73</f>
        <v>0</v>
      </c>
      <c r="Q69" s="277">
        <f>Q70+Q71+Q72+Q73</f>
        <v>0</v>
      </c>
    </row>
    <row r="70" spans="1:17" ht="14.1" customHeight="1" x14ac:dyDescent="0.2">
      <c r="A70" s="366"/>
      <c r="B70" s="369"/>
      <c r="C70" s="369"/>
      <c r="D70" s="184" t="s">
        <v>60</v>
      </c>
      <c r="E70" s="184" t="s">
        <v>61</v>
      </c>
      <c r="F70" s="159">
        <f>G70+N70+O70</f>
        <v>0</v>
      </c>
      <c r="G70" s="160">
        <f>H70+I70+J70+K70</f>
        <v>0</v>
      </c>
      <c r="H70" s="160">
        <f>'Касс. план (50400)'!G55</f>
        <v>0</v>
      </c>
      <c r="I70" s="160">
        <f>'Субсидия (50500)'!G55</f>
        <v>0</v>
      </c>
      <c r="J70" s="161">
        <f>'Касс.пл.Мед.стр.(00000)'!G55</f>
        <v>0</v>
      </c>
      <c r="K70" s="160">
        <f>L70+M70</f>
        <v>0</v>
      </c>
      <c r="L70" s="160">
        <f>'Касс.пл.Внеб.(50300) (2)'!G55</f>
        <v>0</v>
      </c>
      <c r="M70" s="160">
        <f>'Касс.пл.Внеб.(50320)'!G55</f>
        <v>0</v>
      </c>
      <c r="N70" s="162"/>
      <c r="O70" s="162"/>
      <c r="P70" s="269"/>
      <c r="Q70" s="269"/>
    </row>
    <row r="71" spans="1:17" ht="14.1" customHeight="1" x14ac:dyDescent="0.2">
      <c r="A71" s="366"/>
      <c r="B71" s="369"/>
      <c r="C71" s="369"/>
      <c r="D71" s="184" t="s">
        <v>62</v>
      </c>
      <c r="E71" s="184" t="s">
        <v>62</v>
      </c>
      <c r="F71" s="159">
        <f>G71+N71+O71</f>
        <v>0</v>
      </c>
      <c r="G71" s="160">
        <f>H71+I71+J71+K71</f>
        <v>0</v>
      </c>
      <c r="H71" s="160">
        <f>'Касс. план (50400)'!G56</f>
        <v>0</v>
      </c>
      <c r="I71" s="160">
        <f>'Субсидия (50500)'!G56</f>
        <v>0</v>
      </c>
      <c r="J71" s="161">
        <f>'Касс.пл.Мед.стр.(00000)'!G56</f>
        <v>0</v>
      </c>
      <c r="K71" s="160">
        <f>L71+M71</f>
        <v>0</v>
      </c>
      <c r="L71" s="160">
        <f>'Касс.пл.Внеб.(50300) (2)'!G56</f>
        <v>0</v>
      </c>
      <c r="M71" s="160">
        <f>'Касс.пл.Внеб.(50320)'!G56</f>
        <v>0</v>
      </c>
      <c r="N71" s="162"/>
      <c r="O71" s="162"/>
      <c r="P71" s="269"/>
      <c r="Q71" s="269"/>
    </row>
    <row r="72" spans="1:17" ht="14.1" customHeight="1" x14ac:dyDescent="0.2">
      <c r="A72" s="366"/>
      <c r="B72" s="369"/>
      <c r="C72" s="369"/>
      <c r="D72" s="184" t="s">
        <v>63</v>
      </c>
      <c r="E72" s="184" t="s">
        <v>61</v>
      </c>
      <c r="F72" s="159">
        <f>G72+N72+O72</f>
        <v>0</v>
      </c>
      <c r="G72" s="160">
        <f>H72+I72+J72+K72</f>
        <v>0</v>
      </c>
      <c r="H72" s="160">
        <f>'Касс. план (50400)'!G57</f>
        <v>0</v>
      </c>
      <c r="I72" s="160">
        <f>'Субсидия (50500)'!G57</f>
        <v>0</v>
      </c>
      <c r="J72" s="161">
        <f>'Касс.пл.Мед.стр.(00000)'!G57</f>
        <v>0</v>
      </c>
      <c r="K72" s="160">
        <f>L72+M72</f>
        <v>0</v>
      </c>
      <c r="L72" s="160">
        <f>'Касс.пл.Внеб.(50300) (2)'!G57</f>
        <v>0</v>
      </c>
      <c r="M72" s="160">
        <f>'Касс.пл.Внеб.(50320)'!G57</f>
        <v>0</v>
      </c>
      <c r="N72" s="162"/>
      <c r="O72" s="162"/>
      <c r="P72" s="269"/>
      <c r="Q72" s="269"/>
    </row>
    <row r="73" spans="1:17" ht="14.1" customHeight="1" x14ac:dyDescent="0.2">
      <c r="A73" s="366"/>
      <c r="B73" s="369"/>
      <c r="C73" s="369"/>
      <c r="D73" s="184" t="s">
        <v>64</v>
      </c>
      <c r="E73" s="184" t="s">
        <v>65</v>
      </c>
      <c r="F73" s="159">
        <f>G73+N73+O73</f>
        <v>0</v>
      </c>
      <c r="G73" s="160">
        <f>H73+I73+J73+K73</f>
        <v>0</v>
      </c>
      <c r="H73" s="160">
        <f>'Касс. план (50400)'!G58</f>
        <v>0</v>
      </c>
      <c r="I73" s="160">
        <f>'Субсидия (50500)'!G58</f>
        <v>0</v>
      </c>
      <c r="J73" s="161">
        <f>'Касс.пл.Мед.стр.(00000)'!G58</f>
        <v>0</v>
      </c>
      <c r="K73" s="160">
        <f>L73+M73</f>
        <v>0</v>
      </c>
      <c r="L73" s="160">
        <f>'Касс.пл.Внеб.(50300) (2)'!G58</f>
        <v>0</v>
      </c>
      <c r="M73" s="160">
        <f>'Касс.пл.Внеб.(50320)'!G58</f>
        <v>0</v>
      </c>
      <c r="N73" s="162"/>
      <c r="O73" s="162"/>
      <c r="P73" s="269"/>
      <c r="Q73" s="269"/>
    </row>
    <row r="74" spans="1:17" ht="15" customHeight="1" x14ac:dyDescent="0.2">
      <c r="A74" s="366"/>
      <c r="B74" s="369"/>
      <c r="C74" s="370"/>
      <c r="D74" s="184" t="s">
        <v>64</v>
      </c>
      <c r="E74" s="184" t="s">
        <v>66</v>
      </c>
      <c r="F74" s="159">
        <f>G74+N74+O74</f>
        <v>0</v>
      </c>
      <c r="G74" s="160">
        <f>H74+I74+J74+K74</f>
        <v>0</v>
      </c>
      <c r="H74" s="160">
        <f>'Касс. план (50400)'!G59</f>
        <v>0</v>
      </c>
      <c r="I74" s="160">
        <f>'Субсидия (50500)'!G59</f>
        <v>0</v>
      </c>
      <c r="J74" s="161">
        <f>'Касс.пл.Мед.стр.(00000)'!G59</f>
        <v>0</v>
      </c>
      <c r="K74" s="160">
        <f>L74+M74</f>
        <v>0</v>
      </c>
      <c r="L74" s="160">
        <f>'Касс.пл.Внеб.(50300) (2)'!G59</f>
        <v>0</v>
      </c>
      <c r="M74" s="160">
        <f>'Касс.пл.Внеб.(50320)'!G59</f>
        <v>0</v>
      </c>
      <c r="N74" s="162"/>
      <c r="O74" s="162"/>
      <c r="P74" s="269"/>
      <c r="Q74" s="269"/>
    </row>
    <row r="75" spans="1:17" ht="15" customHeight="1" x14ac:dyDescent="0.2">
      <c r="A75" s="366"/>
      <c r="B75" s="369"/>
      <c r="C75" s="368" t="s">
        <v>211</v>
      </c>
      <c r="D75" s="183" t="s">
        <v>58</v>
      </c>
      <c r="E75" s="183" t="s">
        <v>58</v>
      </c>
      <c r="F75" s="159">
        <f t="shared" ref="F75:M75" si="20">F76+F77+F78+F79+F80</f>
        <v>0</v>
      </c>
      <c r="G75" s="160">
        <f t="shared" si="20"/>
        <v>0</v>
      </c>
      <c r="H75" s="160">
        <f t="shared" si="20"/>
        <v>0</v>
      </c>
      <c r="I75" s="160">
        <f t="shared" si="20"/>
        <v>0</v>
      </c>
      <c r="J75" s="160">
        <f t="shared" si="20"/>
        <v>0</v>
      </c>
      <c r="K75" s="160">
        <f t="shared" si="20"/>
        <v>0</v>
      </c>
      <c r="L75" s="160">
        <f t="shared" si="20"/>
        <v>0</v>
      </c>
      <c r="M75" s="160">
        <f t="shared" si="20"/>
        <v>0</v>
      </c>
      <c r="N75" s="160">
        <f>N76+N77+N78+N79</f>
        <v>0</v>
      </c>
      <c r="O75" s="160">
        <f>O76+O77+O78+O79</f>
        <v>0</v>
      </c>
      <c r="P75" s="277">
        <f>P76+P77+P78+P79</f>
        <v>0</v>
      </c>
      <c r="Q75" s="277">
        <f>Q76+Q77+Q78+Q79</f>
        <v>0</v>
      </c>
    </row>
    <row r="76" spans="1:17" ht="15" customHeight="1" x14ac:dyDescent="0.2">
      <c r="A76" s="366"/>
      <c r="B76" s="369"/>
      <c r="C76" s="369"/>
      <c r="D76" s="184" t="s">
        <v>60</v>
      </c>
      <c r="E76" s="184" t="s">
        <v>61</v>
      </c>
      <c r="F76" s="159">
        <f>G76+N76+O76</f>
        <v>0</v>
      </c>
      <c r="G76" s="160">
        <f>H76+I76+J76+K76</f>
        <v>0</v>
      </c>
      <c r="H76" s="160">
        <f>'Касс. план (50400)'!G61</f>
        <v>0</v>
      </c>
      <c r="I76" s="160">
        <f>'Субсидия (50500)'!G61</f>
        <v>0</v>
      </c>
      <c r="J76" s="161">
        <f>'Касс.пл.Мед.стр.(00000)'!G61</f>
        <v>0</v>
      </c>
      <c r="K76" s="160">
        <f>L76+M76</f>
        <v>0</v>
      </c>
      <c r="L76" s="160">
        <f>'Касс.пл.Внеб.(50300) (2)'!G61</f>
        <v>0</v>
      </c>
      <c r="M76" s="160">
        <f>'Касс.пл.Внеб.(50320)'!G61</f>
        <v>0</v>
      </c>
      <c r="N76" s="162"/>
      <c r="O76" s="162"/>
      <c r="P76" s="269"/>
      <c r="Q76" s="269"/>
    </row>
    <row r="77" spans="1:17" ht="15" customHeight="1" x14ac:dyDescent="0.2">
      <c r="A77" s="366"/>
      <c r="B77" s="369"/>
      <c r="C77" s="369"/>
      <c r="D77" s="184" t="s">
        <v>62</v>
      </c>
      <c r="E77" s="184" t="s">
        <v>62</v>
      </c>
      <c r="F77" s="159">
        <f>G77+N77+O77</f>
        <v>0</v>
      </c>
      <c r="G77" s="160">
        <f>H77+I77+J77+K77</f>
        <v>0</v>
      </c>
      <c r="H77" s="160">
        <f>'Касс. план (50400)'!G62</f>
        <v>0</v>
      </c>
      <c r="I77" s="160">
        <f>'Субсидия (50500)'!G62</f>
        <v>0</v>
      </c>
      <c r="J77" s="161">
        <f>'Касс.пл.Мед.стр.(00000)'!G62</f>
        <v>0</v>
      </c>
      <c r="K77" s="160">
        <f>L77+M77</f>
        <v>0</v>
      </c>
      <c r="L77" s="160">
        <f>'Касс.пл.Внеб.(50300) (2)'!G62</f>
        <v>0</v>
      </c>
      <c r="M77" s="160">
        <f>'Касс.пл.Внеб.(50320)'!G62</f>
        <v>0</v>
      </c>
      <c r="N77" s="162"/>
      <c r="O77" s="162"/>
      <c r="P77" s="269"/>
      <c r="Q77" s="269"/>
    </row>
    <row r="78" spans="1:17" ht="15" customHeight="1" x14ac:dyDescent="0.2">
      <c r="A78" s="366"/>
      <c r="B78" s="369"/>
      <c r="C78" s="369"/>
      <c r="D78" s="184" t="s">
        <v>63</v>
      </c>
      <c r="E78" s="184" t="s">
        <v>61</v>
      </c>
      <c r="F78" s="159">
        <f>G78+N78+O78</f>
        <v>0</v>
      </c>
      <c r="G78" s="160">
        <f>H78+I78+J78+K78</f>
        <v>0</v>
      </c>
      <c r="H78" s="160">
        <f>'Касс. план (50400)'!G63</f>
        <v>0</v>
      </c>
      <c r="I78" s="160">
        <f>'Субсидия (50500)'!G63</f>
        <v>0</v>
      </c>
      <c r="J78" s="161">
        <f>'Касс.пл.Мед.стр.(00000)'!G63</f>
        <v>0</v>
      </c>
      <c r="K78" s="160">
        <f>L78+M78</f>
        <v>0</v>
      </c>
      <c r="L78" s="160">
        <f>'Касс.пл.Внеб.(50300) (2)'!G63</f>
        <v>0</v>
      </c>
      <c r="M78" s="160">
        <f>'Касс.пл.Внеб.(50320)'!G63</f>
        <v>0</v>
      </c>
      <c r="N78" s="162"/>
      <c r="O78" s="162"/>
      <c r="P78" s="269"/>
      <c r="Q78" s="269"/>
    </row>
    <row r="79" spans="1:17" ht="15" customHeight="1" x14ac:dyDescent="0.2">
      <c r="A79" s="366"/>
      <c r="B79" s="369"/>
      <c r="C79" s="369"/>
      <c r="D79" s="184" t="s">
        <v>64</v>
      </c>
      <c r="E79" s="184" t="s">
        <v>65</v>
      </c>
      <c r="F79" s="159">
        <f>G79+N79+O79</f>
        <v>0</v>
      </c>
      <c r="G79" s="160">
        <f>H79+I79+J79+K79</f>
        <v>0</v>
      </c>
      <c r="H79" s="160">
        <f>'Касс. план (50400)'!G64</f>
        <v>0</v>
      </c>
      <c r="I79" s="160">
        <f>'Субсидия (50500)'!G64</f>
        <v>0</v>
      </c>
      <c r="J79" s="161">
        <f>'Касс.пл.Мед.стр.(00000)'!G64</f>
        <v>0</v>
      </c>
      <c r="K79" s="160">
        <f>L79+M79</f>
        <v>0</v>
      </c>
      <c r="L79" s="160">
        <f>'Касс.пл.Внеб.(50300) (2)'!G64</f>
        <v>0</v>
      </c>
      <c r="M79" s="160">
        <f>'Касс.пл.Внеб.(50320)'!G64</f>
        <v>0</v>
      </c>
      <c r="N79" s="162"/>
      <c r="O79" s="162"/>
      <c r="P79" s="269"/>
      <c r="Q79" s="269"/>
    </row>
    <row r="80" spans="1:17" ht="15" customHeight="1" x14ac:dyDescent="0.2">
      <c r="A80" s="366"/>
      <c r="B80" s="369"/>
      <c r="C80" s="370"/>
      <c r="D80" s="184" t="s">
        <v>64</v>
      </c>
      <c r="E80" s="184" t="s">
        <v>66</v>
      </c>
      <c r="F80" s="159">
        <f>G80+N80+O80</f>
        <v>0</v>
      </c>
      <c r="G80" s="160">
        <f>H80+I80+J80+K80</f>
        <v>0</v>
      </c>
      <c r="H80" s="160">
        <f>'Касс. план (50400)'!G65</f>
        <v>0</v>
      </c>
      <c r="I80" s="160">
        <f>'Субсидия (50500)'!G65</f>
        <v>0</v>
      </c>
      <c r="J80" s="161">
        <f>'Касс.пл.Мед.стр.(00000)'!G65</f>
        <v>0</v>
      </c>
      <c r="K80" s="160">
        <f>L80+M80</f>
        <v>0</v>
      </c>
      <c r="L80" s="160">
        <f>'Касс.пл.Внеб.(50300) (2)'!G65</f>
        <v>0</v>
      </c>
      <c r="M80" s="160">
        <f>'Касс.пл.Внеб.(50320)'!G65</f>
        <v>0</v>
      </c>
      <c r="N80" s="162"/>
      <c r="O80" s="162"/>
      <c r="P80" s="269"/>
      <c r="Q80" s="269"/>
    </row>
    <row r="81" spans="1:17" ht="15" customHeight="1" x14ac:dyDescent="0.2">
      <c r="A81" s="366"/>
      <c r="B81" s="369"/>
      <c r="C81" s="368" t="s">
        <v>214</v>
      </c>
      <c r="D81" s="183" t="s">
        <v>58</v>
      </c>
      <c r="E81" s="183" t="s">
        <v>58</v>
      </c>
      <c r="F81" s="159">
        <f t="shared" ref="F81:M81" si="21">F82+F83+F84+F85+F86</f>
        <v>0</v>
      </c>
      <c r="G81" s="160">
        <f t="shared" si="21"/>
        <v>0</v>
      </c>
      <c r="H81" s="160">
        <f t="shared" si="21"/>
        <v>0</v>
      </c>
      <c r="I81" s="160">
        <f t="shared" si="21"/>
        <v>0</v>
      </c>
      <c r="J81" s="160">
        <f t="shared" si="21"/>
        <v>0</v>
      </c>
      <c r="K81" s="160">
        <f t="shared" si="21"/>
        <v>0</v>
      </c>
      <c r="L81" s="160">
        <f t="shared" si="21"/>
        <v>0</v>
      </c>
      <c r="M81" s="160">
        <f t="shared" si="21"/>
        <v>0</v>
      </c>
      <c r="N81" s="160">
        <f>N82+N83+N84+N85</f>
        <v>0</v>
      </c>
      <c r="O81" s="160">
        <f>O82+O83+O84+O85</f>
        <v>0</v>
      </c>
      <c r="P81" s="277">
        <f>P82+P83+P84+P85</f>
        <v>0</v>
      </c>
      <c r="Q81" s="277">
        <f>Q82+Q83+Q84+Q85</f>
        <v>0</v>
      </c>
    </row>
    <row r="82" spans="1:17" ht="15" customHeight="1" x14ac:dyDescent="0.2">
      <c r="A82" s="366"/>
      <c r="B82" s="369"/>
      <c r="C82" s="369"/>
      <c r="D82" s="184" t="s">
        <v>60</v>
      </c>
      <c r="E82" s="184" t="s">
        <v>61</v>
      </c>
      <c r="F82" s="159">
        <f>G82+N82+O82</f>
        <v>0</v>
      </c>
      <c r="G82" s="160">
        <f>H82+I82+J82+K82</f>
        <v>0</v>
      </c>
      <c r="H82" s="160">
        <f>'Касс. план (50400)'!G67</f>
        <v>0</v>
      </c>
      <c r="I82" s="160">
        <f>'Субсидия (50500)'!G67</f>
        <v>0</v>
      </c>
      <c r="J82" s="161">
        <f>'Касс.пл.Мед.стр.(00000)'!G67</f>
        <v>0</v>
      </c>
      <c r="K82" s="160">
        <f>L82+M82</f>
        <v>0</v>
      </c>
      <c r="L82" s="160">
        <f>'Касс.пл.Внеб.(50300) (2)'!G67</f>
        <v>0</v>
      </c>
      <c r="M82" s="160">
        <f>'Касс.пл.Внеб.(50320)'!G67</f>
        <v>0</v>
      </c>
      <c r="N82" s="162"/>
      <c r="O82" s="162"/>
      <c r="P82" s="269"/>
      <c r="Q82" s="269"/>
    </row>
    <row r="83" spans="1:17" ht="15" customHeight="1" x14ac:dyDescent="0.2">
      <c r="A83" s="366"/>
      <c r="B83" s="369"/>
      <c r="C83" s="369"/>
      <c r="D83" s="184" t="s">
        <v>62</v>
      </c>
      <c r="E83" s="184" t="s">
        <v>62</v>
      </c>
      <c r="F83" s="159">
        <f>G83+N83+O83</f>
        <v>0</v>
      </c>
      <c r="G83" s="160">
        <f>H83+I83+J83+K83</f>
        <v>0</v>
      </c>
      <c r="H83" s="160">
        <f>'Касс. план (50400)'!G68</f>
        <v>0</v>
      </c>
      <c r="I83" s="160">
        <f>'Субсидия (50500)'!G68</f>
        <v>0</v>
      </c>
      <c r="J83" s="161">
        <f>'Касс.пл.Мед.стр.(00000)'!G68</f>
        <v>0</v>
      </c>
      <c r="K83" s="160">
        <f>L83+M83</f>
        <v>0</v>
      </c>
      <c r="L83" s="160">
        <f>'Касс.пл.Внеб.(50300) (2)'!G68</f>
        <v>0</v>
      </c>
      <c r="M83" s="160">
        <f>'Касс.пл.Внеб.(50320)'!G68</f>
        <v>0</v>
      </c>
      <c r="N83" s="162"/>
      <c r="O83" s="162"/>
      <c r="P83" s="269"/>
      <c r="Q83" s="269"/>
    </row>
    <row r="84" spans="1:17" ht="15" customHeight="1" x14ac:dyDescent="0.2">
      <c r="A84" s="366"/>
      <c r="B84" s="369"/>
      <c r="C84" s="369"/>
      <c r="D84" s="184" t="s">
        <v>63</v>
      </c>
      <c r="E84" s="184" t="s">
        <v>61</v>
      </c>
      <c r="F84" s="159">
        <f>G84+N84+O84</f>
        <v>0</v>
      </c>
      <c r="G84" s="160">
        <f>H84+I84+J84+K84</f>
        <v>0</v>
      </c>
      <c r="H84" s="160">
        <f>'Касс. план (50400)'!G69</f>
        <v>0</v>
      </c>
      <c r="I84" s="160">
        <f>'Субсидия (50500)'!G69</f>
        <v>0</v>
      </c>
      <c r="J84" s="161">
        <f>'Касс.пл.Мед.стр.(00000)'!G69</f>
        <v>0</v>
      </c>
      <c r="K84" s="160">
        <f>L84+M84</f>
        <v>0</v>
      </c>
      <c r="L84" s="160">
        <f>'Касс.пл.Внеб.(50300) (2)'!G69</f>
        <v>0</v>
      </c>
      <c r="M84" s="160">
        <f>'Касс.пл.Внеб.(50320)'!G69</f>
        <v>0</v>
      </c>
      <c r="N84" s="162"/>
      <c r="O84" s="162"/>
      <c r="P84" s="269"/>
      <c r="Q84" s="269"/>
    </row>
    <row r="85" spans="1:17" ht="15" customHeight="1" x14ac:dyDescent="0.2">
      <c r="A85" s="366"/>
      <c r="B85" s="369"/>
      <c r="C85" s="369"/>
      <c r="D85" s="184" t="s">
        <v>64</v>
      </c>
      <c r="E85" s="184" t="s">
        <v>65</v>
      </c>
      <c r="F85" s="159">
        <f>G85+N85+O85</f>
        <v>0</v>
      </c>
      <c r="G85" s="160">
        <f>H85+I85+J85+K85</f>
        <v>0</v>
      </c>
      <c r="H85" s="160">
        <f>'Касс. план (50400)'!G70</f>
        <v>0</v>
      </c>
      <c r="I85" s="160">
        <f>'Субсидия (50500)'!G70</f>
        <v>0</v>
      </c>
      <c r="J85" s="161">
        <f>'Касс.пл.Мед.стр.(00000)'!G70</f>
        <v>0</v>
      </c>
      <c r="K85" s="160">
        <f>L85+M85</f>
        <v>0</v>
      </c>
      <c r="L85" s="160">
        <f>'Касс.пл.Внеб.(50300) (2)'!G70</f>
        <v>0</v>
      </c>
      <c r="M85" s="160">
        <f>'Касс.пл.Внеб.(50320)'!G70</f>
        <v>0</v>
      </c>
      <c r="N85" s="162"/>
      <c r="O85" s="162"/>
      <c r="P85" s="269"/>
      <c r="Q85" s="269"/>
    </row>
    <row r="86" spans="1:17" ht="15" customHeight="1" x14ac:dyDescent="0.2">
      <c r="A86" s="367"/>
      <c r="B86" s="370"/>
      <c r="C86" s="370"/>
      <c r="D86" s="184" t="s">
        <v>64</v>
      </c>
      <c r="E86" s="184" t="s">
        <v>66</v>
      </c>
      <c r="F86" s="159">
        <f>G86+N86+O86</f>
        <v>0</v>
      </c>
      <c r="G86" s="160">
        <f>H86+I86+J86+K86</f>
        <v>0</v>
      </c>
      <c r="H86" s="160">
        <f>'Касс. план (50400)'!G71</f>
        <v>0</v>
      </c>
      <c r="I86" s="160">
        <f>'Субсидия (50500)'!G71</f>
        <v>0</v>
      </c>
      <c r="J86" s="161">
        <f>'Касс.пл.Мед.стр.(00000)'!G71</f>
        <v>0</v>
      </c>
      <c r="K86" s="160">
        <f>L86+M86</f>
        <v>0</v>
      </c>
      <c r="L86" s="160">
        <f>'Касс.пл.Внеб.(50300) (2)'!G71</f>
        <v>0</v>
      </c>
      <c r="M86" s="160">
        <f>'Касс.пл.Внеб.(50320)'!G71</f>
        <v>0</v>
      </c>
      <c r="N86" s="162"/>
      <c r="O86" s="162"/>
      <c r="P86" s="269"/>
      <c r="Q86" s="269"/>
    </row>
    <row r="87" spans="1:17" ht="15" customHeight="1" x14ac:dyDescent="0.2">
      <c r="A87" s="365" t="s">
        <v>77</v>
      </c>
      <c r="B87" s="368" t="s">
        <v>215</v>
      </c>
      <c r="C87" s="368" t="s">
        <v>211</v>
      </c>
      <c r="D87" s="183" t="s">
        <v>58</v>
      </c>
      <c r="E87" s="183" t="s">
        <v>58</v>
      </c>
      <c r="F87" s="159">
        <f t="shared" ref="F87:M87" si="22">F88+F89+F90+F91+F92</f>
        <v>1850700</v>
      </c>
      <c r="G87" s="160">
        <f t="shared" si="22"/>
        <v>1850700</v>
      </c>
      <c r="H87" s="160">
        <f t="shared" si="22"/>
        <v>1703800</v>
      </c>
      <c r="I87" s="160">
        <f t="shared" si="22"/>
        <v>0</v>
      </c>
      <c r="J87" s="160">
        <f t="shared" si="22"/>
        <v>0</v>
      </c>
      <c r="K87" s="160">
        <f t="shared" si="22"/>
        <v>146900</v>
      </c>
      <c r="L87" s="160">
        <f t="shared" si="22"/>
        <v>146900</v>
      </c>
      <c r="M87" s="160">
        <f t="shared" si="22"/>
        <v>0</v>
      </c>
      <c r="N87" s="162">
        <f>N88+N89+N90+N91</f>
        <v>0</v>
      </c>
      <c r="O87" s="162">
        <f>O88+O89+O90+O91</f>
        <v>0</v>
      </c>
      <c r="P87" s="277">
        <f>P88+P89+P90+P91</f>
        <v>1935900</v>
      </c>
      <c r="Q87" s="277">
        <f>Q88+Q89+Q90+Q91</f>
        <v>2025000</v>
      </c>
    </row>
    <row r="88" spans="1:17" ht="15" customHeight="1" x14ac:dyDescent="0.2">
      <c r="A88" s="366"/>
      <c r="B88" s="369"/>
      <c r="C88" s="369"/>
      <c r="D88" s="184" t="s">
        <v>60</v>
      </c>
      <c r="E88" s="184" t="s">
        <v>61</v>
      </c>
      <c r="F88" s="159">
        <f>G88+N88+O88</f>
        <v>0</v>
      </c>
      <c r="G88" s="160">
        <f>H88+I88+J88+K88</f>
        <v>0</v>
      </c>
      <c r="H88" s="160">
        <f>'Касс. план (50400)'!G73</f>
        <v>0</v>
      </c>
      <c r="I88" s="160">
        <f>'Субсидия (50500)'!G73</f>
        <v>0</v>
      </c>
      <c r="J88" s="161">
        <f>'Касс.пл.Мед.стр.(00000)'!G73</f>
        <v>0</v>
      </c>
      <c r="K88" s="160">
        <f>L88+M88</f>
        <v>0</v>
      </c>
      <c r="L88" s="160">
        <f>'Касс.пл.Внеб.(50300) (2)'!G73</f>
        <v>0</v>
      </c>
      <c r="M88" s="160">
        <f>'Касс.пл.Внеб.(50320)'!G73</f>
        <v>0</v>
      </c>
      <c r="N88" s="162"/>
      <c r="O88" s="162"/>
      <c r="P88" s="269"/>
      <c r="Q88" s="269"/>
    </row>
    <row r="89" spans="1:17" ht="15" customHeight="1" x14ac:dyDescent="0.2">
      <c r="A89" s="366"/>
      <c r="B89" s="369"/>
      <c r="C89" s="369"/>
      <c r="D89" s="184" t="s">
        <v>62</v>
      </c>
      <c r="E89" s="184" t="s">
        <v>62</v>
      </c>
      <c r="F89" s="159">
        <f>G89+N89+O89</f>
        <v>0</v>
      </c>
      <c r="G89" s="160">
        <f>H89+I89+J89+K89</f>
        <v>0</v>
      </c>
      <c r="H89" s="160">
        <f>'Касс. план (50400)'!G74</f>
        <v>0</v>
      </c>
      <c r="I89" s="160">
        <f>'Субсидия (50500)'!G74</f>
        <v>0</v>
      </c>
      <c r="J89" s="161">
        <f>'Касс.пл.Мед.стр.(00000)'!G74</f>
        <v>0</v>
      </c>
      <c r="K89" s="160">
        <f>L89+M89</f>
        <v>0</v>
      </c>
      <c r="L89" s="160">
        <f>'Касс.пл.Внеб.(50300) (2)'!G74</f>
        <v>0</v>
      </c>
      <c r="M89" s="160">
        <f>'Касс.пл.Внеб.(50320)'!G74</f>
        <v>0</v>
      </c>
      <c r="N89" s="162"/>
      <c r="O89" s="162"/>
      <c r="P89" s="269"/>
      <c r="Q89" s="269"/>
    </row>
    <row r="90" spans="1:17" ht="15" customHeight="1" x14ac:dyDescent="0.2">
      <c r="A90" s="366"/>
      <c r="B90" s="369"/>
      <c r="C90" s="369"/>
      <c r="D90" s="184" t="s">
        <v>63</v>
      </c>
      <c r="E90" s="184" t="s">
        <v>61</v>
      </c>
      <c r="F90" s="159">
        <f>G90+N90+O90</f>
        <v>0</v>
      </c>
      <c r="G90" s="160">
        <f>H90+I90+J90+K90</f>
        <v>0</v>
      </c>
      <c r="H90" s="160">
        <f>'Касс. план (50400)'!G75</f>
        <v>0</v>
      </c>
      <c r="I90" s="160">
        <f>'Субсидия (50500)'!G75</f>
        <v>0</v>
      </c>
      <c r="J90" s="161">
        <f>'Касс.пл.Мед.стр.(00000)'!G75</f>
        <v>0</v>
      </c>
      <c r="K90" s="160">
        <f>L90+M90</f>
        <v>0</v>
      </c>
      <c r="L90" s="160">
        <f>'Касс.пл.Внеб.(50300) (2)'!G75</f>
        <v>0</v>
      </c>
      <c r="M90" s="160">
        <f>'Касс.пл.Внеб.(50320)'!G75</f>
        <v>0</v>
      </c>
      <c r="N90" s="162"/>
      <c r="O90" s="162"/>
      <c r="P90" s="269"/>
      <c r="Q90" s="269"/>
    </row>
    <row r="91" spans="1:17" ht="15" customHeight="1" x14ac:dyDescent="0.2">
      <c r="A91" s="366"/>
      <c r="B91" s="369"/>
      <c r="C91" s="369"/>
      <c r="D91" s="184" t="s">
        <v>64</v>
      </c>
      <c r="E91" s="184" t="s">
        <v>65</v>
      </c>
      <c r="F91" s="159">
        <f>G91+N91+O91</f>
        <v>1850700</v>
      </c>
      <c r="G91" s="160">
        <f>H91+I91+J91+K91</f>
        <v>1850700</v>
      </c>
      <c r="H91" s="160">
        <f>'Касс. план (50400)'!G76</f>
        <v>1703800</v>
      </c>
      <c r="I91" s="160">
        <f>'Субсидия (50500)'!G76</f>
        <v>0</v>
      </c>
      <c r="J91" s="161">
        <f>'Касс.пл.Мед.стр.(00000)'!G76</f>
        <v>0</v>
      </c>
      <c r="K91" s="160">
        <f>L91+M91</f>
        <v>146900</v>
      </c>
      <c r="L91" s="160">
        <f>'Касс.пл.Внеб.(50300) (2)'!G76</f>
        <v>146900</v>
      </c>
      <c r="M91" s="160">
        <f>'Касс.пл.Внеб.(50320)'!G76</f>
        <v>0</v>
      </c>
      <c r="N91" s="162"/>
      <c r="O91" s="162"/>
      <c r="P91" s="269">
        <f>1850700+78400+6800</f>
        <v>1935900</v>
      </c>
      <c r="Q91" s="269">
        <f>1935900+89100</f>
        <v>2025000</v>
      </c>
    </row>
    <row r="92" spans="1:17" ht="15" customHeight="1" x14ac:dyDescent="0.2">
      <c r="A92" s="367"/>
      <c r="B92" s="370"/>
      <c r="C92" s="370"/>
      <c r="D92" s="184" t="s">
        <v>64</v>
      </c>
      <c r="E92" s="184" t="s">
        <v>66</v>
      </c>
      <c r="F92" s="159">
        <f>G92+N92+O92</f>
        <v>0</v>
      </c>
      <c r="G92" s="160">
        <f>H92+I92+J92+K92</f>
        <v>0</v>
      </c>
      <c r="H92" s="160">
        <f>'Касс. план (50400)'!G77</f>
        <v>0</v>
      </c>
      <c r="I92" s="160">
        <f>'Субсидия (50500)'!G77</f>
        <v>0</v>
      </c>
      <c r="J92" s="161">
        <f>'Касс.пл.Мед.стр.(00000)'!G77</f>
        <v>0</v>
      </c>
      <c r="K92" s="160">
        <f>L92+M92</f>
        <v>0</v>
      </c>
      <c r="L92" s="160">
        <f>'Касс.пл.Внеб.(50300) (2)'!G77</f>
        <v>0</v>
      </c>
      <c r="M92" s="160">
        <f>'Касс.пл.Внеб.(50320)'!G77</f>
        <v>0</v>
      </c>
      <c r="N92" s="162"/>
      <c r="O92" s="162"/>
      <c r="P92" s="269"/>
      <c r="Q92" s="269"/>
    </row>
    <row r="93" spans="1:17" ht="15" customHeight="1" x14ac:dyDescent="0.2">
      <c r="A93" s="365" t="s">
        <v>78</v>
      </c>
      <c r="B93" s="368" t="s">
        <v>216</v>
      </c>
      <c r="C93" s="368" t="s">
        <v>211</v>
      </c>
      <c r="D93" s="183" t="s">
        <v>58</v>
      </c>
      <c r="E93" s="183" t="s">
        <v>58</v>
      </c>
      <c r="F93" s="159">
        <f t="shared" ref="F93:M93" si="23">F94+F95+F96+F97+F98</f>
        <v>140000</v>
      </c>
      <c r="G93" s="160">
        <f t="shared" si="23"/>
        <v>140000</v>
      </c>
      <c r="H93" s="160">
        <f t="shared" si="23"/>
        <v>140000</v>
      </c>
      <c r="I93" s="160">
        <f t="shared" si="23"/>
        <v>0</v>
      </c>
      <c r="J93" s="160">
        <f t="shared" si="23"/>
        <v>0</v>
      </c>
      <c r="K93" s="160">
        <f t="shared" si="23"/>
        <v>0</v>
      </c>
      <c r="L93" s="160">
        <f t="shared" si="23"/>
        <v>0</v>
      </c>
      <c r="M93" s="160">
        <f t="shared" si="23"/>
        <v>0</v>
      </c>
      <c r="N93" s="160">
        <f>N94+N95+N96+N97</f>
        <v>0</v>
      </c>
      <c r="O93" s="160">
        <f>O94+O95+O96+O97</f>
        <v>0</v>
      </c>
      <c r="P93" s="277">
        <f>P94+P95+P96+P97</f>
        <v>140000</v>
      </c>
      <c r="Q93" s="277">
        <f>Q94+Q95+Q96+Q97</f>
        <v>140000</v>
      </c>
    </row>
    <row r="94" spans="1:17" ht="15" customHeight="1" x14ac:dyDescent="0.2">
      <c r="A94" s="366"/>
      <c r="B94" s="369"/>
      <c r="C94" s="369"/>
      <c r="D94" s="184" t="s">
        <v>60</v>
      </c>
      <c r="E94" s="184" t="s">
        <v>61</v>
      </c>
      <c r="F94" s="159">
        <f>G94+N94+O94</f>
        <v>0</v>
      </c>
      <c r="G94" s="160">
        <f>H94+I94+J94+K94</f>
        <v>0</v>
      </c>
      <c r="H94" s="160">
        <f>'Касс. план (50400)'!G79</f>
        <v>0</v>
      </c>
      <c r="I94" s="160">
        <f>'Субсидия (50500)'!G79</f>
        <v>0</v>
      </c>
      <c r="J94" s="161">
        <f>'Касс.пл.Мед.стр.(00000)'!G79</f>
        <v>0</v>
      </c>
      <c r="K94" s="160">
        <f>L94+M94</f>
        <v>0</v>
      </c>
      <c r="L94" s="160">
        <f>'Касс.пл.Внеб.(50300) (2)'!G79</f>
        <v>0</v>
      </c>
      <c r="M94" s="160">
        <f>'Касс.пл.Внеб.(50320)'!G79</f>
        <v>0</v>
      </c>
      <c r="N94" s="162"/>
      <c r="O94" s="162"/>
      <c r="P94" s="269"/>
      <c r="Q94" s="269"/>
    </row>
    <row r="95" spans="1:17" ht="15" customHeight="1" x14ac:dyDescent="0.2">
      <c r="A95" s="366"/>
      <c r="B95" s="369"/>
      <c r="C95" s="369"/>
      <c r="D95" s="184" t="s">
        <v>62</v>
      </c>
      <c r="E95" s="184" t="s">
        <v>62</v>
      </c>
      <c r="F95" s="159">
        <f>G95+N95+O95</f>
        <v>0</v>
      </c>
      <c r="G95" s="160">
        <f>H95+I95+J95+K95</f>
        <v>0</v>
      </c>
      <c r="H95" s="160">
        <f>'Касс. план (50400)'!G80</f>
        <v>0</v>
      </c>
      <c r="I95" s="160">
        <f>'Субсидия (50500)'!G80</f>
        <v>0</v>
      </c>
      <c r="J95" s="161">
        <f>'Касс.пл.Мед.стр.(00000)'!G80</f>
        <v>0</v>
      </c>
      <c r="K95" s="160">
        <f>L95+M95</f>
        <v>0</v>
      </c>
      <c r="L95" s="160">
        <f>'Касс.пл.Внеб.(50300) (2)'!G80</f>
        <v>0</v>
      </c>
      <c r="M95" s="160">
        <f>'Касс.пл.Внеб.(50320)'!G80</f>
        <v>0</v>
      </c>
      <c r="N95" s="162"/>
      <c r="O95" s="162"/>
      <c r="P95" s="269"/>
      <c r="Q95" s="269"/>
    </row>
    <row r="96" spans="1:17" ht="15" customHeight="1" x14ac:dyDescent="0.2">
      <c r="A96" s="366"/>
      <c r="B96" s="369"/>
      <c r="C96" s="369"/>
      <c r="D96" s="184" t="s">
        <v>63</v>
      </c>
      <c r="E96" s="184" t="s">
        <v>61</v>
      </c>
      <c r="F96" s="159">
        <f>G96+N96+O96</f>
        <v>0</v>
      </c>
      <c r="G96" s="160">
        <f>H96+I96+J96+K96</f>
        <v>0</v>
      </c>
      <c r="H96" s="160">
        <f>'Касс. план (50400)'!G81</f>
        <v>0</v>
      </c>
      <c r="I96" s="160">
        <f>'Субсидия (50500)'!G81</f>
        <v>0</v>
      </c>
      <c r="J96" s="161">
        <f>'Касс.пл.Мед.стр.(00000)'!G81</f>
        <v>0</v>
      </c>
      <c r="K96" s="160">
        <f>L96+M96</f>
        <v>0</v>
      </c>
      <c r="L96" s="160">
        <f>'Касс.пл.Внеб.(50300) (2)'!G81</f>
        <v>0</v>
      </c>
      <c r="M96" s="160">
        <f>'Касс.пл.Внеб.(50320)'!G81</f>
        <v>0</v>
      </c>
      <c r="N96" s="162"/>
      <c r="O96" s="162"/>
      <c r="P96" s="269"/>
      <c r="Q96" s="269"/>
    </row>
    <row r="97" spans="1:17" ht="15" customHeight="1" x14ac:dyDescent="0.2">
      <c r="A97" s="366"/>
      <c r="B97" s="369"/>
      <c r="C97" s="369"/>
      <c r="D97" s="184" t="s">
        <v>64</v>
      </c>
      <c r="E97" s="184" t="s">
        <v>65</v>
      </c>
      <c r="F97" s="159">
        <f>G97+N97+O97</f>
        <v>140000</v>
      </c>
      <c r="G97" s="160">
        <f>H97+I97+J97+K97</f>
        <v>140000</v>
      </c>
      <c r="H97" s="160">
        <f>'Касс. план (50400)'!G82</f>
        <v>140000</v>
      </c>
      <c r="I97" s="160">
        <f>'Субсидия (50500)'!G82</f>
        <v>0</v>
      </c>
      <c r="J97" s="161">
        <f>'Касс.пл.Мед.стр.(00000)'!G82</f>
        <v>0</v>
      </c>
      <c r="K97" s="160">
        <f>L97+M97</f>
        <v>0</v>
      </c>
      <c r="L97" s="160">
        <f>'Касс.пл.Внеб.(50300) (2)'!G82</f>
        <v>0</v>
      </c>
      <c r="M97" s="160">
        <f>'Касс.пл.Внеб.(50320)'!G82</f>
        <v>0</v>
      </c>
      <c r="N97" s="162"/>
      <c r="O97" s="162"/>
      <c r="P97" s="269">
        <v>140000</v>
      </c>
      <c r="Q97" s="269">
        <v>140000</v>
      </c>
    </row>
    <row r="98" spans="1:17" ht="15" customHeight="1" x14ac:dyDescent="0.2">
      <c r="A98" s="367"/>
      <c r="B98" s="370"/>
      <c r="C98" s="370"/>
      <c r="D98" s="184" t="s">
        <v>64</v>
      </c>
      <c r="E98" s="184" t="s">
        <v>66</v>
      </c>
      <c r="F98" s="159">
        <f>G98+N98+O98</f>
        <v>0</v>
      </c>
      <c r="G98" s="160">
        <f>H98+I98+J98+K98</f>
        <v>0</v>
      </c>
      <c r="H98" s="160">
        <f>'Касс. план (50400)'!G83</f>
        <v>0</v>
      </c>
      <c r="I98" s="160">
        <f>'Субсидия (50500)'!G83</f>
        <v>0</v>
      </c>
      <c r="J98" s="161">
        <f>'Касс.пл.Мед.стр.(00000)'!G83</f>
        <v>0</v>
      </c>
      <c r="K98" s="160">
        <f>L98+M98</f>
        <v>0</v>
      </c>
      <c r="L98" s="160">
        <f>'Касс.пл.Внеб.(50300) (2)'!G83</f>
        <v>0</v>
      </c>
      <c r="M98" s="160">
        <f>'Касс.пл.Внеб.(50320)'!G83</f>
        <v>0</v>
      </c>
      <c r="N98" s="162"/>
      <c r="O98" s="162"/>
      <c r="P98" s="269"/>
      <c r="Q98" s="269"/>
    </row>
    <row r="99" spans="1:17" ht="19.899999999999999" customHeight="1" x14ac:dyDescent="0.2">
      <c r="A99" s="185" t="s">
        <v>79</v>
      </c>
      <c r="B99" s="152" t="s">
        <v>217</v>
      </c>
      <c r="C99" s="152" t="s">
        <v>183</v>
      </c>
      <c r="D99" s="152" t="s">
        <v>183</v>
      </c>
      <c r="E99" s="152" t="s">
        <v>183</v>
      </c>
      <c r="F99" s="159">
        <f t="shared" ref="F99:Q99" si="24">F101+F107</f>
        <v>1164685</v>
      </c>
      <c r="G99" s="160">
        <f t="shared" si="24"/>
        <v>1164685</v>
      </c>
      <c r="H99" s="160">
        <f t="shared" si="24"/>
        <v>1079685</v>
      </c>
      <c r="I99" s="160">
        <f t="shared" si="24"/>
        <v>0</v>
      </c>
      <c r="J99" s="160">
        <f t="shared" si="24"/>
        <v>0</v>
      </c>
      <c r="K99" s="160">
        <f t="shared" si="24"/>
        <v>85000</v>
      </c>
      <c r="L99" s="160">
        <f t="shared" si="24"/>
        <v>85000</v>
      </c>
      <c r="M99" s="160">
        <f t="shared" si="24"/>
        <v>0</v>
      </c>
      <c r="N99" s="160">
        <f t="shared" si="24"/>
        <v>0</v>
      </c>
      <c r="O99" s="160">
        <f t="shared" si="24"/>
        <v>0</v>
      </c>
      <c r="P99" s="277">
        <f t="shared" si="24"/>
        <v>1164685</v>
      </c>
      <c r="Q99" s="277">
        <f t="shared" si="24"/>
        <v>1164685</v>
      </c>
    </row>
    <row r="100" spans="1:17" ht="15" customHeight="1" x14ac:dyDescent="0.2">
      <c r="A100" s="91" t="s">
        <v>74</v>
      </c>
      <c r="B100" s="158" t="s">
        <v>183</v>
      </c>
      <c r="C100" s="158" t="s">
        <v>183</v>
      </c>
      <c r="D100" s="158" t="s">
        <v>183</v>
      </c>
      <c r="E100" s="158" t="s">
        <v>183</v>
      </c>
      <c r="F100" s="152" t="s">
        <v>183</v>
      </c>
      <c r="G100" s="158" t="s">
        <v>183</v>
      </c>
      <c r="H100" s="158" t="s">
        <v>183</v>
      </c>
      <c r="I100" s="158" t="s">
        <v>183</v>
      </c>
      <c r="J100" s="158" t="s">
        <v>183</v>
      </c>
      <c r="K100" s="158" t="s">
        <v>183</v>
      </c>
      <c r="L100" s="158" t="s">
        <v>183</v>
      </c>
      <c r="M100" s="158" t="s">
        <v>183</v>
      </c>
      <c r="N100" s="166" t="s">
        <v>183</v>
      </c>
      <c r="O100" s="166" t="s">
        <v>183</v>
      </c>
      <c r="P100" s="278" t="s">
        <v>183</v>
      </c>
      <c r="Q100" s="278" t="s">
        <v>183</v>
      </c>
    </row>
    <row r="101" spans="1:17" ht="15" customHeight="1" x14ac:dyDescent="0.2">
      <c r="A101" s="365" t="s">
        <v>218</v>
      </c>
      <c r="B101" s="368">
        <v>225</v>
      </c>
      <c r="C101" s="368" t="s">
        <v>219</v>
      </c>
      <c r="D101" s="183" t="s">
        <v>58</v>
      </c>
      <c r="E101" s="183" t="s">
        <v>58</v>
      </c>
      <c r="F101" s="159">
        <f t="shared" ref="F101:M101" si="25">F102+F103+F104+F105+F106</f>
        <v>0</v>
      </c>
      <c r="G101" s="160">
        <f t="shared" si="25"/>
        <v>0</v>
      </c>
      <c r="H101" s="160">
        <f t="shared" si="25"/>
        <v>0</v>
      </c>
      <c r="I101" s="160">
        <f t="shared" si="25"/>
        <v>0</v>
      </c>
      <c r="J101" s="160">
        <f t="shared" si="25"/>
        <v>0</v>
      </c>
      <c r="K101" s="160">
        <f t="shared" si="25"/>
        <v>0</v>
      </c>
      <c r="L101" s="160">
        <f t="shared" si="25"/>
        <v>0</v>
      </c>
      <c r="M101" s="160">
        <f t="shared" si="25"/>
        <v>0</v>
      </c>
      <c r="N101" s="160">
        <f>N102+N103+N104+N105</f>
        <v>0</v>
      </c>
      <c r="O101" s="160">
        <f>O102+O103+O104+O105</f>
        <v>0</v>
      </c>
      <c r="P101" s="277">
        <f>P102+P103+P104+P105</f>
        <v>0</v>
      </c>
      <c r="Q101" s="277">
        <f>Q102+Q103+Q104+Q105</f>
        <v>0</v>
      </c>
    </row>
    <row r="102" spans="1:17" ht="15" customHeight="1" x14ac:dyDescent="0.2">
      <c r="A102" s="366"/>
      <c r="B102" s="369"/>
      <c r="C102" s="369"/>
      <c r="D102" s="184" t="s">
        <v>60</v>
      </c>
      <c r="E102" s="184" t="s">
        <v>61</v>
      </c>
      <c r="F102" s="159">
        <f>G102+N102+O102</f>
        <v>0</v>
      </c>
      <c r="G102" s="160">
        <f>H102+I102+J102+K102</f>
        <v>0</v>
      </c>
      <c r="H102" s="160">
        <f>'Касс. план (50400)'!G87</f>
        <v>0</v>
      </c>
      <c r="I102" s="160">
        <f>'Субсидия (50500)'!G87</f>
        <v>0</v>
      </c>
      <c r="J102" s="161">
        <f>'Касс.пл.Мед.стр.(00000)'!G87</f>
        <v>0</v>
      </c>
      <c r="K102" s="160">
        <f>L102+M102</f>
        <v>0</v>
      </c>
      <c r="L102" s="160">
        <f>'Касс.пл.Внеб.(50300) (2)'!G87</f>
        <v>0</v>
      </c>
      <c r="M102" s="160">
        <f>'Касс.пл.Внеб.(50320)'!G87</f>
        <v>0</v>
      </c>
      <c r="N102" s="162"/>
      <c r="O102" s="162"/>
      <c r="P102" s="269"/>
      <c r="Q102" s="269"/>
    </row>
    <row r="103" spans="1:17" ht="15" customHeight="1" x14ac:dyDescent="0.2">
      <c r="A103" s="366"/>
      <c r="B103" s="369"/>
      <c r="C103" s="369"/>
      <c r="D103" s="184" t="s">
        <v>62</v>
      </c>
      <c r="E103" s="184" t="s">
        <v>62</v>
      </c>
      <c r="F103" s="159">
        <f>G103+N103+O103</f>
        <v>0</v>
      </c>
      <c r="G103" s="160">
        <f>H103+I103+J103+K103</f>
        <v>0</v>
      </c>
      <c r="H103" s="160">
        <f>'Касс. план (50400)'!G88</f>
        <v>0</v>
      </c>
      <c r="I103" s="160">
        <f>'Субсидия (50500)'!G88</f>
        <v>0</v>
      </c>
      <c r="J103" s="161">
        <f>'Касс.пл.Мед.стр.(00000)'!G88</f>
        <v>0</v>
      </c>
      <c r="K103" s="160">
        <f>L103+M103</f>
        <v>0</v>
      </c>
      <c r="L103" s="160">
        <f>'Касс.пл.Внеб.(50300) (2)'!G88</f>
        <v>0</v>
      </c>
      <c r="M103" s="160">
        <f>'Касс.пл.Внеб.(50320)'!G88</f>
        <v>0</v>
      </c>
      <c r="N103" s="162"/>
      <c r="O103" s="162"/>
      <c r="P103" s="269"/>
      <c r="Q103" s="269"/>
    </row>
    <row r="104" spans="1:17" ht="15" customHeight="1" x14ac:dyDescent="0.2">
      <c r="A104" s="366"/>
      <c r="B104" s="369"/>
      <c r="C104" s="369"/>
      <c r="D104" s="184" t="s">
        <v>63</v>
      </c>
      <c r="E104" s="184" t="s">
        <v>61</v>
      </c>
      <c r="F104" s="159">
        <f>G104+N104+O104</f>
        <v>0</v>
      </c>
      <c r="G104" s="160">
        <f>H104+I104+J104+K104</f>
        <v>0</v>
      </c>
      <c r="H104" s="160">
        <f>'Касс. план (50400)'!G89</f>
        <v>0</v>
      </c>
      <c r="I104" s="160">
        <f>'Субсидия (50500)'!G89</f>
        <v>0</v>
      </c>
      <c r="J104" s="161">
        <f>'Касс.пл.Мед.стр.(00000)'!G89</f>
        <v>0</v>
      </c>
      <c r="K104" s="160">
        <f>L104+M104</f>
        <v>0</v>
      </c>
      <c r="L104" s="160">
        <f>'Касс.пл.Внеб.(50300) (2)'!G89</f>
        <v>0</v>
      </c>
      <c r="M104" s="160">
        <f>'Касс.пл.Внеб.(50320)'!G89</f>
        <v>0</v>
      </c>
      <c r="N104" s="162"/>
      <c r="O104" s="162"/>
      <c r="P104" s="269"/>
      <c r="Q104" s="269"/>
    </row>
    <row r="105" spans="1:17" ht="14.1" customHeight="1" x14ac:dyDescent="0.2">
      <c r="A105" s="366"/>
      <c r="B105" s="369"/>
      <c r="C105" s="369"/>
      <c r="D105" s="184" t="s">
        <v>64</v>
      </c>
      <c r="E105" s="184" t="s">
        <v>65</v>
      </c>
      <c r="F105" s="159">
        <f>G105+N105+O105</f>
        <v>0</v>
      </c>
      <c r="G105" s="160">
        <f>H105+I105+J105+K105</f>
        <v>0</v>
      </c>
      <c r="H105" s="160">
        <f>'Касс. план (50400)'!G90</f>
        <v>0</v>
      </c>
      <c r="I105" s="160">
        <f>'Субсидия (50500)'!G90</f>
        <v>0</v>
      </c>
      <c r="J105" s="161">
        <f>'Касс.пл.Мед.стр.(00000)'!G90</f>
        <v>0</v>
      </c>
      <c r="K105" s="160">
        <f>L105+M105</f>
        <v>0</v>
      </c>
      <c r="L105" s="160">
        <f>'Касс.пл.Внеб.(50300) (2)'!G90</f>
        <v>0</v>
      </c>
      <c r="M105" s="160">
        <f>'Касс.пл.Внеб.(50320)'!G90</f>
        <v>0</v>
      </c>
      <c r="N105" s="162"/>
      <c r="O105" s="162"/>
      <c r="P105" s="269"/>
      <c r="Q105" s="269"/>
    </row>
    <row r="106" spans="1:17" x14ac:dyDescent="0.2">
      <c r="A106" s="366"/>
      <c r="B106" s="369"/>
      <c r="C106" s="370"/>
      <c r="D106" s="184" t="s">
        <v>64</v>
      </c>
      <c r="E106" s="184" t="s">
        <v>66</v>
      </c>
      <c r="F106" s="159">
        <f>G106+N106+O106</f>
        <v>0</v>
      </c>
      <c r="G106" s="160">
        <f>H106+I106+J106+K106</f>
        <v>0</v>
      </c>
      <c r="H106" s="160">
        <f>'Касс. план (50400)'!G91</f>
        <v>0</v>
      </c>
      <c r="I106" s="160">
        <f>'Субсидия (50500)'!G91</f>
        <v>0</v>
      </c>
      <c r="J106" s="161">
        <f>'Касс.пл.Мед.стр.(00000)'!G91</f>
        <v>0</v>
      </c>
      <c r="K106" s="160">
        <f>L106+M106</f>
        <v>0</v>
      </c>
      <c r="L106" s="160">
        <f>'Касс.пл.Внеб.(50300) (2)'!G91</f>
        <v>0</v>
      </c>
      <c r="M106" s="160">
        <f>'Касс.пл.Внеб.(50320)'!G91</f>
        <v>0</v>
      </c>
      <c r="N106" s="162"/>
      <c r="O106" s="162"/>
      <c r="P106" s="269"/>
      <c r="Q106" s="269"/>
    </row>
    <row r="107" spans="1:17" ht="15" customHeight="1" x14ac:dyDescent="0.2">
      <c r="A107" s="366"/>
      <c r="B107" s="369"/>
      <c r="C107" s="368" t="s">
        <v>211</v>
      </c>
      <c r="D107" s="183" t="s">
        <v>58</v>
      </c>
      <c r="E107" s="183" t="s">
        <v>58</v>
      </c>
      <c r="F107" s="159">
        <f t="shared" ref="F107:M107" si="26">F108+F109+F110+F111+F112</f>
        <v>1164685</v>
      </c>
      <c r="G107" s="160">
        <f t="shared" si="26"/>
        <v>1164685</v>
      </c>
      <c r="H107" s="160">
        <f t="shared" si="26"/>
        <v>1079685</v>
      </c>
      <c r="I107" s="160">
        <f t="shared" si="26"/>
        <v>0</v>
      </c>
      <c r="J107" s="160">
        <f t="shared" si="26"/>
        <v>0</v>
      </c>
      <c r="K107" s="160">
        <f t="shared" si="26"/>
        <v>85000</v>
      </c>
      <c r="L107" s="160">
        <f t="shared" si="26"/>
        <v>85000</v>
      </c>
      <c r="M107" s="160">
        <f t="shared" si="26"/>
        <v>0</v>
      </c>
      <c r="N107" s="160">
        <f>N108+N109+N110+N111</f>
        <v>0</v>
      </c>
      <c r="O107" s="160">
        <f>O108+O109+O110+O111</f>
        <v>0</v>
      </c>
      <c r="P107" s="277">
        <f>P108+P109+P110+P111</f>
        <v>1164685</v>
      </c>
      <c r="Q107" s="277">
        <f>Q108+Q109+Q110+Q111</f>
        <v>1164685</v>
      </c>
    </row>
    <row r="108" spans="1:17" x14ac:dyDescent="0.2">
      <c r="A108" s="366"/>
      <c r="B108" s="369"/>
      <c r="C108" s="369"/>
      <c r="D108" s="184" t="s">
        <v>60</v>
      </c>
      <c r="E108" s="184" t="s">
        <v>61</v>
      </c>
      <c r="F108" s="159">
        <f>G108+N108+O108</f>
        <v>0</v>
      </c>
      <c r="G108" s="160">
        <f>H108+I108+J108+K108</f>
        <v>0</v>
      </c>
      <c r="H108" s="160">
        <f>'Касс. план (50400)'!G93</f>
        <v>0</v>
      </c>
      <c r="I108" s="160">
        <f>'Субсидия (50500)'!G93</f>
        <v>0</v>
      </c>
      <c r="J108" s="161">
        <f>'Касс.пл.Мед.стр.(00000)'!G93</f>
        <v>0</v>
      </c>
      <c r="K108" s="160">
        <f>L108+M108</f>
        <v>0</v>
      </c>
      <c r="L108" s="160">
        <f>'Касс.пл.Внеб.(50300) (2)'!G93</f>
        <v>0</v>
      </c>
      <c r="M108" s="160">
        <f>'Касс.пл.Внеб.(50320)'!G93</f>
        <v>0</v>
      </c>
      <c r="N108" s="162"/>
      <c r="O108" s="162"/>
      <c r="P108" s="269"/>
      <c r="Q108" s="269"/>
    </row>
    <row r="109" spans="1:17" x14ac:dyDescent="0.2">
      <c r="A109" s="366"/>
      <c r="B109" s="369"/>
      <c r="C109" s="369"/>
      <c r="D109" s="184" t="s">
        <v>62</v>
      </c>
      <c r="E109" s="184" t="s">
        <v>62</v>
      </c>
      <c r="F109" s="159">
        <f>G109+N109+O109</f>
        <v>0</v>
      </c>
      <c r="G109" s="160">
        <f>H109+I109+J109+K109</f>
        <v>0</v>
      </c>
      <c r="H109" s="160">
        <f>'Касс. план (50400)'!G94</f>
        <v>0</v>
      </c>
      <c r="I109" s="160">
        <f>'Субсидия (50500)'!G94</f>
        <v>0</v>
      </c>
      <c r="J109" s="161">
        <f>'Касс.пл.Мед.стр.(00000)'!G94</f>
        <v>0</v>
      </c>
      <c r="K109" s="160">
        <f>L109+M109</f>
        <v>0</v>
      </c>
      <c r="L109" s="160">
        <f>'Касс.пл.Внеб.(50300) (2)'!G94</f>
        <v>0</v>
      </c>
      <c r="M109" s="160">
        <f>'Касс.пл.Внеб.(50320)'!G94</f>
        <v>0</v>
      </c>
      <c r="N109" s="162"/>
      <c r="O109" s="162"/>
      <c r="P109" s="269"/>
      <c r="Q109" s="269"/>
    </row>
    <row r="110" spans="1:17" ht="15" customHeight="1" x14ac:dyDescent="0.2">
      <c r="A110" s="366"/>
      <c r="B110" s="369"/>
      <c r="C110" s="369"/>
      <c r="D110" s="184" t="s">
        <v>63</v>
      </c>
      <c r="E110" s="184" t="s">
        <v>61</v>
      </c>
      <c r="F110" s="159">
        <f>G110+N110+O110</f>
        <v>0</v>
      </c>
      <c r="G110" s="160">
        <f>H110+I110+J110+K110</f>
        <v>0</v>
      </c>
      <c r="H110" s="160">
        <f>'Касс. план (50400)'!G95</f>
        <v>0</v>
      </c>
      <c r="I110" s="160">
        <f>'Субсидия (50500)'!G95</f>
        <v>0</v>
      </c>
      <c r="J110" s="161">
        <f>'Касс.пл.Мед.стр.(00000)'!G95</f>
        <v>0</v>
      </c>
      <c r="K110" s="160">
        <f>L110+M110</f>
        <v>0</v>
      </c>
      <c r="L110" s="160">
        <f>'Касс.пл.Внеб.(50300) (2)'!G95</f>
        <v>0</v>
      </c>
      <c r="M110" s="160">
        <f>'Касс.пл.Внеб.(50320)'!G95</f>
        <v>0</v>
      </c>
      <c r="N110" s="162"/>
      <c r="O110" s="162"/>
      <c r="P110" s="269"/>
      <c r="Q110" s="269"/>
    </row>
    <row r="111" spans="1:17" ht="15" customHeight="1" x14ac:dyDescent="0.2">
      <c r="A111" s="366"/>
      <c r="B111" s="369"/>
      <c r="C111" s="369"/>
      <c r="D111" s="184" t="s">
        <v>64</v>
      </c>
      <c r="E111" s="184" t="s">
        <v>65</v>
      </c>
      <c r="F111" s="159">
        <f>G111+N111+O111</f>
        <v>1164685</v>
      </c>
      <c r="G111" s="160">
        <f>H111+I111+J111+K111</f>
        <v>1164685</v>
      </c>
      <c r="H111" s="160">
        <f>'Касс. план (50400)'!G96</f>
        <v>1079685</v>
      </c>
      <c r="I111" s="160">
        <f>'Субсидия (50500)'!G96</f>
        <v>0</v>
      </c>
      <c r="J111" s="161">
        <f>'Касс.пл.Мед.стр.(00000)'!G96</f>
        <v>0</v>
      </c>
      <c r="K111" s="160">
        <f>L111+M111</f>
        <v>85000</v>
      </c>
      <c r="L111" s="160">
        <f>'Касс.пл.Внеб.(50300) (2)'!G96</f>
        <v>85000</v>
      </c>
      <c r="M111" s="160">
        <f>'Касс.пл.Внеб.(50320)'!G96</f>
        <v>0</v>
      </c>
      <c r="N111" s="162"/>
      <c r="O111" s="162"/>
      <c r="P111" s="269">
        <v>1164685</v>
      </c>
      <c r="Q111" s="269">
        <v>1164685</v>
      </c>
    </row>
    <row r="112" spans="1:17" ht="15" customHeight="1" x14ac:dyDescent="0.2">
      <c r="A112" s="367"/>
      <c r="B112" s="370"/>
      <c r="C112" s="370"/>
      <c r="D112" s="184" t="s">
        <v>64</v>
      </c>
      <c r="E112" s="184" t="s">
        <v>66</v>
      </c>
      <c r="F112" s="159">
        <f>G112+N112+O112</f>
        <v>0</v>
      </c>
      <c r="G112" s="160">
        <f>H112+I112+J112+K112</f>
        <v>0</v>
      </c>
      <c r="H112" s="160">
        <f>'Касс. план (50400)'!G97</f>
        <v>0</v>
      </c>
      <c r="I112" s="160">
        <f>'Субсидия (50500)'!G97</f>
        <v>0</v>
      </c>
      <c r="J112" s="161">
        <f>'Касс.пл.Мед.стр.(00000)'!G97</f>
        <v>0</v>
      </c>
      <c r="K112" s="160">
        <f>L112+M112</f>
        <v>0</v>
      </c>
      <c r="L112" s="160">
        <f>'Касс.пл.Внеб.(50300) (2)'!G97</f>
        <v>0</v>
      </c>
      <c r="M112" s="160">
        <f>'Касс.пл.Внеб.(50320)'!G97</f>
        <v>0</v>
      </c>
      <c r="N112" s="162"/>
      <c r="O112" s="162"/>
      <c r="P112" s="269"/>
      <c r="Q112" s="269"/>
    </row>
    <row r="113" spans="1:17" ht="15" customHeight="1" x14ac:dyDescent="0.2">
      <c r="A113" s="91" t="s">
        <v>74</v>
      </c>
      <c r="B113" s="158" t="s">
        <v>183</v>
      </c>
      <c r="C113" s="158" t="s">
        <v>183</v>
      </c>
      <c r="D113" s="158" t="s">
        <v>183</v>
      </c>
      <c r="E113" s="158" t="s">
        <v>183</v>
      </c>
      <c r="F113" s="152" t="s">
        <v>183</v>
      </c>
      <c r="G113" s="158" t="s">
        <v>183</v>
      </c>
      <c r="H113" s="158" t="s">
        <v>183</v>
      </c>
      <c r="I113" s="158" t="s">
        <v>183</v>
      </c>
      <c r="J113" s="158" t="s">
        <v>183</v>
      </c>
      <c r="K113" s="158" t="s">
        <v>183</v>
      </c>
      <c r="L113" s="158" t="s">
        <v>183</v>
      </c>
      <c r="M113" s="158" t="s">
        <v>183</v>
      </c>
      <c r="N113" s="166" t="s">
        <v>183</v>
      </c>
      <c r="O113" s="166" t="s">
        <v>183</v>
      </c>
      <c r="P113" s="278" t="s">
        <v>183</v>
      </c>
      <c r="Q113" s="278" t="s">
        <v>183</v>
      </c>
    </row>
    <row r="114" spans="1:17" ht="15" customHeight="1" x14ac:dyDescent="0.2">
      <c r="A114" s="186" t="s">
        <v>220</v>
      </c>
      <c r="B114" s="368" t="s">
        <v>217</v>
      </c>
      <c r="C114" s="368" t="s">
        <v>211</v>
      </c>
      <c r="D114" s="158" t="s">
        <v>183</v>
      </c>
      <c r="E114" s="158" t="s">
        <v>183</v>
      </c>
      <c r="F114" s="159">
        <f>G114+N114+O114</f>
        <v>73000</v>
      </c>
      <c r="G114" s="160">
        <f>H114+I114+J114+K114</f>
        <v>73000</v>
      </c>
      <c r="H114" s="160">
        <f>'Касс. план (50400)'!G99</f>
        <v>73000</v>
      </c>
      <c r="I114" s="160">
        <f>'Субсидия (50500)'!G99</f>
        <v>0</v>
      </c>
      <c r="J114" s="161">
        <f>'Касс.пл.Мед.стр.(00000)'!G99</f>
        <v>0</v>
      </c>
      <c r="K114" s="160">
        <f>L114+M114</f>
        <v>0</v>
      </c>
      <c r="L114" s="160">
        <f>'Касс.пл.Внеб.(50300) (2)'!G99</f>
        <v>0</v>
      </c>
      <c r="M114" s="160">
        <f>'Касс.пл.Внеб.(50320)'!G99</f>
        <v>0</v>
      </c>
      <c r="N114" s="162"/>
      <c r="O114" s="162"/>
      <c r="P114" s="269">
        <v>73000</v>
      </c>
      <c r="Q114" s="269">
        <v>73000</v>
      </c>
    </row>
    <row r="115" spans="1:17" ht="16.5" customHeight="1" x14ac:dyDescent="0.2">
      <c r="A115" s="186" t="s">
        <v>221</v>
      </c>
      <c r="B115" s="369"/>
      <c r="C115" s="369"/>
      <c r="D115" s="158" t="s">
        <v>183</v>
      </c>
      <c r="E115" s="158" t="s">
        <v>183</v>
      </c>
      <c r="F115" s="159">
        <f>G115+N115+O115</f>
        <v>230000</v>
      </c>
      <c r="G115" s="160">
        <f>H115+I115+J115+K115</f>
        <v>230000</v>
      </c>
      <c r="H115" s="160">
        <f>'Касс. план (50400)'!G100</f>
        <v>230000</v>
      </c>
      <c r="I115" s="160">
        <f>'Субсидия (50500)'!G100</f>
        <v>0</v>
      </c>
      <c r="J115" s="161">
        <f>'Касс.пл.Мед.стр.(00000)'!G100</f>
        <v>0</v>
      </c>
      <c r="K115" s="160">
        <f>L115+M115</f>
        <v>0</v>
      </c>
      <c r="L115" s="160">
        <f>'Касс.пл.Внеб.(50300) (2)'!G100</f>
        <v>0</v>
      </c>
      <c r="M115" s="160">
        <f>'Касс.пл.Внеб.(50320)'!G100</f>
        <v>0</v>
      </c>
      <c r="N115" s="162"/>
      <c r="O115" s="162"/>
      <c r="P115" s="269">
        <v>230000</v>
      </c>
      <c r="Q115" s="269">
        <v>230000</v>
      </c>
    </row>
    <row r="116" spans="1:17" ht="16.5" customHeight="1" x14ac:dyDescent="0.2">
      <c r="A116" s="186" t="s">
        <v>222</v>
      </c>
      <c r="B116" s="370"/>
      <c r="C116" s="370"/>
      <c r="D116" s="158" t="s">
        <v>183</v>
      </c>
      <c r="E116" s="158" t="s">
        <v>183</v>
      </c>
      <c r="F116" s="159">
        <f>G116+N116+O116</f>
        <v>0</v>
      </c>
      <c r="G116" s="160">
        <f>H116+I116+J116+K116</f>
        <v>0</v>
      </c>
      <c r="H116" s="160">
        <f>'Касс. план (50400)'!G101</f>
        <v>0</v>
      </c>
      <c r="I116" s="160">
        <f>'Субсидия (50500)'!G101</f>
        <v>0</v>
      </c>
      <c r="J116" s="161">
        <f>'Касс.пл.Мед.стр.(00000)'!G101</f>
        <v>0</v>
      </c>
      <c r="K116" s="160">
        <f>L116+M116</f>
        <v>0</v>
      </c>
      <c r="L116" s="160">
        <f>'Касс.пл.Внеб.(50300) (2)'!G101</f>
        <v>0</v>
      </c>
      <c r="M116" s="160">
        <f>'Касс.пл.Внеб.(50320)'!G101</f>
        <v>0</v>
      </c>
      <c r="N116" s="162"/>
      <c r="O116" s="162"/>
      <c r="P116" s="269"/>
      <c r="Q116" s="269"/>
    </row>
    <row r="117" spans="1:17" ht="16.5" customHeight="1" x14ac:dyDescent="0.2">
      <c r="A117" s="185" t="s">
        <v>82</v>
      </c>
      <c r="B117" s="152" t="s">
        <v>183</v>
      </c>
      <c r="C117" s="152" t="s">
        <v>183</v>
      </c>
      <c r="D117" s="152" t="s">
        <v>183</v>
      </c>
      <c r="E117" s="152" t="s">
        <v>183</v>
      </c>
      <c r="F117" s="159">
        <f t="shared" ref="F117:Q117" si="27">F119+F127</f>
        <v>1415100</v>
      </c>
      <c r="G117" s="160">
        <f t="shared" si="27"/>
        <v>1415100</v>
      </c>
      <c r="H117" s="160">
        <f t="shared" si="27"/>
        <v>1300000</v>
      </c>
      <c r="I117" s="160">
        <f t="shared" si="27"/>
        <v>0</v>
      </c>
      <c r="J117" s="160">
        <f t="shared" si="27"/>
        <v>0</v>
      </c>
      <c r="K117" s="160">
        <f t="shared" si="27"/>
        <v>115100</v>
      </c>
      <c r="L117" s="160">
        <f t="shared" si="27"/>
        <v>115100</v>
      </c>
      <c r="M117" s="160">
        <f t="shared" si="27"/>
        <v>0</v>
      </c>
      <c r="N117" s="160">
        <f t="shared" si="27"/>
        <v>0</v>
      </c>
      <c r="O117" s="160">
        <f t="shared" si="27"/>
        <v>0</v>
      </c>
      <c r="P117" s="277">
        <f t="shared" si="27"/>
        <v>1415100</v>
      </c>
      <c r="Q117" s="277">
        <f t="shared" si="27"/>
        <v>1415100</v>
      </c>
    </row>
    <row r="118" spans="1:17" ht="16.5" customHeight="1" x14ac:dyDescent="0.2">
      <c r="A118" s="91" t="s">
        <v>19</v>
      </c>
      <c r="B118" s="158" t="s">
        <v>183</v>
      </c>
      <c r="C118" s="158" t="s">
        <v>183</v>
      </c>
      <c r="D118" s="158" t="s">
        <v>183</v>
      </c>
      <c r="E118" s="158" t="s">
        <v>183</v>
      </c>
      <c r="F118" s="152" t="s">
        <v>183</v>
      </c>
      <c r="G118" s="158" t="s">
        <v>183</v>
      </c>
      <c r="H118" s="158" t="s">
        <v>183</v>
      </c>
      <c r="I118" s="158" t="s">
        <v>183</v>
      </c>
      <c r="J118" s="158" t="s">
        <v>183</v>
      </c>
      <c r="K118" s="158" t="s">
        <v>183</v>
      </c>
      <c r="L118" s="158" t="s">
        <v>183</v>
      </c>
      <c r="M118" s="158" t="s">
        <v>183</v>
      </c>
      <c r="N118" s="166" t="s">
        <v>183</v>
      </c>
      <c r="O118" s="166" t="s">
        <v>183</v>
      </c>
      <c r="P118" s="278" t="s">
        <v>183</v>
      </c>
      <c r="Q118" s="278" t="s">
        <v>183</v>
      </c>
    </row>
    <row r="119" spans="1:17" ht="15" customHeight="1" x14ac:dyDescent="0.2">
      <c r="A119" s="365" t="s">
        <v>82</v>
      </c>
      <c r="B119" s="368" t="s">
        <v>223</v>
      </c>
      <c r="C119" s="368" t="s">
        <v>224</v>
      </c>
      <c r="D119" s="183" t="s">
        <v>58</v>
      </c>
      <c r="E119" s="183" t="s">
        <v>58</v>
      </c>
      <c r="F119" s="159">
        <f t="shared" ref="F119:M119" si="28">F120+F121+F122+F123+F124</f>
        <v>0</v>
      </c>
      <c r="G119" s="160">
        <f t="shared" si="28"/>
        <v>0</v>
      </c>
      <c r="H119" s="160">
        <f t="shared" si="28"/>
        <v>0</v>
      </c>
      <c r="I119" s="160">
        <f t="shared" si="28"/>
        <v>0</v>
      </c>
      <c r="J119" s="160">
        <f t="shared" si="28"/>
        <v>0</v>
      </c>
      <c r="K119" s="160">
        <f t="shared" si="28"/>
        <v>0</v>
      </c>
      <c r="L119" s="160">
        <f t="shared" si="28"/>
        <v>0</v>
      </c>
      <c r="M119" s="160">
        <f t="shared" si="28"/>
        <v>0</v>
      </c>
      <c r="N119" s="160">
        <f>N120+N121+N122+N123</f>
        <v>0</v>
      </c>
      <c r="O119" s="160">
        <f>O120+O121+O122+O123</f>
        <v>0</v>
      </c>
      <c r="P119" s="277">
        <f>P120+P121+P122+P123</f>
        <v>0</v>
      </c>
      <c r="Q119" s="277">
        <f>Q120+Q121+Q122+Q123</f>
        <v>0</v>
      </c>
    </row>
    <row r="120" spans="1:17" x14ac:dyDescent="0.2">
      <c r="A120" s="366"/>
      <c r="B120" s="369"/>
      <c r="C120" s="369"/>
      <c r="D120" s="184" t="s">
        <v>60</v>
      </c>
      <c r="E120" s="184" t="s">
        <v>61</v>
      </c>
      <c r="F120" s="159">
        <f>G120+N120+O120</f>
        <v>0</v>
      </c>
      <c r="G120" s="160">
        <f>H120+I120+J120+K120</f>
        <v>0</v>
      </c>
      <c r="H120" s="160">
        <f>'Касс. план (50400)'!G105</f>
        <v>0</v>
      </c>
      <c r="I120" s="160">
        <f>'Субсидия (50500)'!G105</f>
        <v>0</v>
      </c>
      <c r="J120" s="161">
        <f>'Касс.пл.Мед.стр.(00000)'!G105</f>
        <v>0</v>
      </c>
      <c r="K120" s="160">
        <f>L120+M120</f>
        <v>0</v>
      </c>
      <c r="L120" s="160">
        <f>'Касс.пл.Внеб.(50300) (2)'!G105</f>
        <v>0</v>
      </c>
      <c r="M120" s="160">
        <f>'Касс.пл.Внеб.(50320)'!G105</f>
        <v>0</v>
      </c>
      <c r="N120" s="162"/>
      <c r="O120" s="162"/>
      <c r="P120" s="269"/>
      <c r="Q120" s="269"/>
    </row>
    <row r="121" spans="1:17" x14ac:dyDescent="0.2">
      <c r="A121" s="366"/>
      <c r="B121" s="369"/>
      <c r="C121" s="369"/>
      <c r="D121" s="184" t="s">
        <v>62</v>
      </c>
      <c r="E121" s="184" t="s">
        <v>62</v>
      </c>
      <c r="F121" s="159">
        <f>G121+N121+O121</f>
        <v>0</v>
      </c>
      <c r="G121" s="160">
        <f>H121+I121+J121+K121</f>
        <v>0</v>
      </c>
      <c r="H121" s="160">
        <f>'Касс. план (50400)'!G106</f>
        <v>0</v>
      </c>
      <c r="I121" s="160">
        <f>'Субсидия (50500)'!G106</f>
        <v>0</v>
      </c>
      <c r="J121" s="161">
        <f>'Касс.пл.Мед.стр.(00000)'!G106</f>
        <v>0</v>
      </c>
      <c r="K121" s="160">
        <f>L121+M121</f>
        <v>0</v>
      </c>
      <c r="L121" s="160">
        <f>'Касс.пл.Внеб.(50300) (2)'!G106</f>
        <v>0</v>
      </c>
      <c r="M121" s="160">
        <f>'Касс.пл.Внеб.(50320)'!G106</f>
        <v>0</v>
      </c>
      <c r="N121" s="162"/>
      <c r="O121" s="162"/>
      <c r="P121" s="269"/>
      <c r="Q121" s="269"/>
    </row>
    <row r="122" spans="1:17" ht="14.1" customHeight="1" x14ac:dyDescent="0.2">
      <c r="A122" s="366"/>
      <c r="B122" s="369"/>
      <c r="C122" s="369"/>
      <c r="D122" s="184" t="s">
        <v>63</v>
      </c>
      <c r="E122" s="184" t="s">
        <v>61</v>
      </c>
      <c r="F122" s="159">
        <f>G122+N122+O122</f>
        <v>0</v>
      </c>
      <c r="G122" s="160">
        <f>H122+I122+J122+K122</f>
        <v>0</v>
      </c>
      <c r="H122" s="160">
        <f>'Касс. план (50400)'!G107</f>
        <v>0</v>
      </c>
      <c r="I122" s="160">
        <f>'Субсидия (50500)'!G107</f>
        <v>0</v>
      </c>
      <c r="J122" s="161">
        <f>'Касс.пл.Мед.стр.(00000)'!G107</f>
        <v>0</v>
      </c>
      <c r="K122" s="160">
        <f>L122+M122</f>
        <v>0</v>
      </c>
      <c r="L122" s="160">
        <f>'Касс.пл.Внеб.(50300) (2)'!G107</f>
        <v>0</v>
      </c>
      <c r="M122" s="160">
        <f>'Касс.пл.Внеб.(50320)'!G107</f>
        <v>0</v>
      </c>
      <c r="N122" s="162"/>
      <c r="O122" s="162"/>
      <c r="P122" s="269"/>
      <c r="Q122" s="269"/>
    </row>
    <row r="123" spans="1:17" x14ac:dyDescent="0.2">
      <c r="A123" s="366"/>
      <c r="B123" s="369"/>
      <c r="C123" s="369"/>
      <c r="D123" s="184" t="s">
        <v>64</v>
      </c>
      <c r="E123" s="184" t="s">
        <v>65</v>
      </c>
      <c r="F123" s="159">
        <f>G123+N123+O123</f>
        <v>0</v>
      </c>
      <c r="G123" s="160">
        <f>H123+I123+J123+K123</f>
        <v>0</v>
      </c>
      <c r="H123" s="160">
        <f>'Касс. план (50400)'!G108</f>
        <v>0</v>
      </c>
      <c r="I123" s="160">
        <f>'Субсидия (50500)'!G108</f>
        <v>0</v>
      </c>
      <c r="J123" s="161">
        <f>'Касс.пл.Мед.стр.(00000)'!G108</f>
        <v>0</v>
      </c>
      <c r="K123" s="160">
        <f>L123+M123</f>
        <v>0</v>
      </c>
      <c r="L123" s="160">
        <f>'Касс.пл.Внеб.(50300) (2)'!G108</f>
        <v>0</v>
      </c>
      <c r="M123" s="160">
        <f>'Касс.пл.Внеб.(50320)'!G108</f>
        <v>0</v>
      </c>
      <c r="N123" s="162"/>
      <c r="O123" s="162"/>
      <c r="P123" s="269"/>
      <c r="Q123" s="269"/>
    </row>
    <row r="124" spans="1:17" x14ac:dyDescent="0.2">
      <c r="A124" s="367"/>
      <c r="B124" s="370"/>
      <c r="C124" s="370"/>
      <c r="D124" s="184" t="s">
        <v>64</v>
      </c>
      <c r="E124" s="184" t="s">
        <v>66</v>
      </c>
      <c r="F124" s="159">
        <f>G124+N124+O124</f>
        <v>0</v>
      </c>
      <c r="G124" s="160">
        <f>H124+I124+J124+K124</f>
        <v>0</v>
      </c>
      <c r="H124" s="160">
        <f>'Касс. план (50400)'!G109</f>
        <v>0</v>
      </c>
      <c r="I124" s="160">
        <f>'Субсидия (50500)'!G109</f>
        <v>0</v>
      </c>
      <c r="J124" s="161">
        <f>'Касс.пл.Мед.стр.(00000)'!G109</f>
        <v>0</v>
      </c>
      <c r="K124" s="160">
        <f>L124+M124</f>
        <v>0</v>
      </c>
      <c r="L124" s="160">
        <f>'Касс.пл.Внеб.(50300) (2)'!G109</f>
        <v>0</v>
      </c>
      <c r="M124" s="160">
        <f>'Касс.пл.Внеб.(50320)'!G109</f>
        <v>0</v>
      </c>
      <c r="N124" s="162"/>
      <c r="O124" s="162"/>
      <c r="P124" s="269"/>
      <c r="Q124" s="269"/>
    </row>
    <row r="125" spans="1:17" x14ac:dyDescent="0.2">
      <c r="A125" s="91" t="s">
        <v>74</v>
      </c>
      <c r="B125" s="158" t="s">
        <v>183</v>
      </c>
      <c r="C125" s="158" t="s">
        <v>183</v>
      </c>
      <c r="D125" s="158" t="s">
        <v>183</v>
      </c>
      <c r="E125" s="158" t="s">
        <v>183</v>
      </c>
      <c r="F125" s="152" t="s">
        <v>183</v>
      </c>
      <c r="G125" s="158" t="s">
        <v>183</v>
      </c>
      <c r="H125" s="158" t="s">
        <v>183</v>
      </c>
      <c r="I125" s="158" t="s">
        <v>183</v>
      </c>
      <c r="J125" s="158" t="s">
        <v>183</v>
      </c>
      <c r="K125" s="158" t="s">
        <v>183</v>
      </c>
      <c r="L125" s="158" t="s">
        <v>183</v>
      </c>
      <c r="M125" s="158" t="s">
        <v>183</v>
      </c>
      <c r="N125" s="166" t="s">
        <v>183</v>
      </c>
      <c r="O125" s="166" t="s">
        <v>183</v>
      </c>
      <c r="P125" s="278" t="s">
        <v>183</v>
      </c>
      <c r="Q125" s="278" t="s">
        <v>183</v>
      </c>
    </row>
    <row r="126" spans="1:17" x14ac:dyDescent="0.2">
      <c r="A126" s="186" t="s">
        <v>83</v>
      </c>
      <c r="B126" s="158" t="s">
        <v>223</v>
      </c>
      <c r="C126" s="158" t="s">
        <v>224</v>
      </c>
      <c r="D126" s="158" t="s">
        <v>183</v>
      </c>
      <c r="E126" s="158" t="s">
        <v>183</v>
      </c>
      <c r="F126" s="159">
        <f>G126+N126+O126</f>
        <v>0</v>
      </c>
      <c r="G126" s="160">
        <f>H126+I126+J126+K126</f>
        <v>0</v>
      </c>
      <c r="H126" s="160"/>
      <c r="I126" s="160"/>
      <c r="J126" s="161"/>
      <c r="K126" s="160">
        <f>L126+M126</f>
        <v>0</v>
      </c>
      <c r="L126" s="160"/>
      <c r="M126" s="160"/>
      <c r="N126" s="162"/>
      <c r="O126" s="162"/>
      <c r="P126" s="269"/>
      <c r="Q126" s="269"/>
    </row>
    <row r="127" spans="1:17" ht="15" customHeight="1" x14ac:dyDescent="0.2">
      <c r="A127" s="365" t="s">
        <v>82</v>
      </c>
      <c r="B127" s="368" t="s">
        <v>223</v>
      </c>
      <c r="C127" s="368" t="s">
        <v>211</v>
      </c>
      <c r="D127" s="183" t="s">
        <v>58</v>
      </c>
      <c r="E127" s="183" t="s">
        <v>58</v>
      </c>
      <c r="F127" s="159">
        <f t="shared" ref="F127:M127" si="29">F128+F129+F130+F131+F132</f>
        <v>1415100</v>
      </c>
      <c r="G127" s="160">
        <f t="shared" si="29"/>
        <v>1415100</v>
      </c>
      <c r="H127" s="160">
        <f t="shared" si="29"/>
        <v>1300000</v>
      </c>
      <c r="I127" s="160">
        <f t="shared" si="29"/>
        <v>0</v>
      </c>
      <c r="J127" s="160">
        <f t="shared" si="29"/>
        <v>0</v>
      </c>
      <c r="K127" s="160">
        <f t="shared" si="29"/>
        <v>115100</v>
      </c>
      <c r="L127" s="160">
        <f t="shared" si="29"/>
        <v>115100</v>
      </c>
      <c r="M127" s="160">
        <f t="shared" si="29"/>
        <v>0</v>
      </c>
      <c r="N127" s="160">
        <f>N128+N129+N130+N131</f>
        <v>0</v>
      </c>
      <c r="O127" s="160">
        <f>O128+O129+O130+O131</f>
        <v>0</v>
      </c>
      <c r="P127" s="277">
        <f>P128+P129+P130+P131</f>
        <v>1415100</v>
      </c>
      <c r="Q127" s="277">
        <f>Q128+Q129+Q130+Q131</f>
        <v>1415100</v>
      </c>
    </row>
    <row r="128" spans="1:17" x14ac:dyDescent="0.2">
      <c r="A128" s="366"/>
      <c r="B128" s="369"/>
      <c r="C128" s="369"/>
      <c r="D128" s="184" t="s">
        <v>60</v>
      </c>
      <c r="E128" s="184" t="s">
        <v>61</v>
      </c>
      <c r="F128" s="159">
        <f>G128+N128+O128</f>
        <v>0</v>
      </c>
      <c r="G128" s="160">
        <f>H128+I128+J128+K128</f>
        <v>0</v>
      </c>
      <c r="H128" s="160">
        <f>'Касс. план (50400)'!G113</f>
        <v>0</v>
      </c>
      <c r="I128" s="160">
        <f>'Субсидия (50500)'!G113</f>
        <v>0</v>
      </c>
      <c r="J128" s="161">
        <f>'Касс.пл.Мед.стр.(00000)'!G113</f>
        <v>0</v>
      </c>
      <c r="K128" s="160">
        <f>L128+M128</f>
        <v>0</v>
      </c>
      <c r="L128" s="160">
        <f>'Касс.пл.Внеб.(50300) (2)'!G113</f>
        <v>0</v>
      </c>
      <c r="M128" s="160">
        <f>'Касс.пл.Внеб.(50320)'!G113</f>
        <v>0</v>
      </c>
      <c r="N128" s="162"/>
      <c r="O128" s="162"/>
      <c r="P128" s="269"/>
      <c r="Q128" s="269"/>
    </row>
    <row r="129" spans="1:17" x14ac:dyDescent="0.2">
      <c r="A129" s="366"/>
      <c r="B129" s="369"/>
      <c r="C129" s="369"/>
      <c r="D129" s="184" t="s">
        <v>62</v>
      </c>
      <c r="E129" s="184" t="s">
        <v>62</v>
      </c>
      <c r="F129" s="159">
        <f>G129+N129+O129</f>
        <v>0</v>
      </c>
      <c r="G129" s="160">
        <f>H129+I129+J129+K129</f>
        <v>0</v>
      </c>
      <c r="H129" s="160">
        <f>'Касс. план (50400)'!G114</f>
        <v>0</v>
      </c>
      <c r="I129" s="160">
        <f>'Субсидия (50500)'!G114</f>
        <v>0</v>
      </c>
      <c r="J129" s="161">
        <f>'Касс.пл.Мед.стр.(00000)'!G114</f>
        <v>0</v>
      </c>
      <c r="K129" s="160">
        <f>L129+M129</f>
        <v>0</v>
      </c>
      <c r="L129" s="160">
        <f>'Касс.пл.Внеб.(50300) (2)'!G114</f>
        <v>0</v>
      </c>
      <c r="M129" s="160">
        <f>'Касс.пл.Внеб.(50320)'!G114</f>
        <v>0</v>
      </c>
      <c r="N129" s="162"/>
      <c r="O129" s="162"/>
      <c r="P129" s="269"/>
      <c r="Q129" s="269"/>
    </row>
    <row r="130" spans="1:17" ht="14.1" customHeight="1" x14ac:dyDescent="0.2">
      <c r="A130" s="366"/>
      <c r="B130" s="369"/>
      <c r="C130" s="369"/>
      <c r="D130" s="184" t="s">
        <v>63</v>
      </c>
      <c r="E130" s="184" t="s">
        <v>61</v>
      </c>
      <c r="F130" s="159">
        <f>G130+N130+O130</f>
        <v>0</v>
      </c>
      <c r="G130" s="160">
        <f>H130+I130+J130+K130</f>
        <v>0</v>
      </c>
      <c r="H130" s="160">
        <f>'Касс. план (50400)'!G115</f>
        <v>0</v>
      </c>
      <c r="I130" s="160">
        <f>'Субсидия (50500)'!G115</f>
        <v>0</v>
      </c>
      <c r="J130" s="161">
        <f>'Касс.пл.Мед.стр.(00000)'!G115</f>
        <v>0</v>
      </c>
      <c r="K130" s="160">
        <f>L130+M130</f>
        <v>0</v>
      </c>
      <c r="L130" s="160">
        <f>'Касс.пл.Внеб.(50300) (2)'!G115</f>
        <v>0</v>
      </c>
      <c r="M130" s="160">
        <f>'Касс.пл.Внеб.(50320)'!G115</f>
        <v>0</v>
      </c>
      <c r="N130" s="162"/>
      <c r="O130" s="162"/>
      <c r="P130" s="269"/>
      <c r="Q130" s="269"/>
    </row>
    <row r="131" spans="1:17" x14ac:dyDescent="0.2">
      <c r="A131" s="366"/>
      <c r="B131" s="369"/>
      <c r="C131" s="369"/>
      <c r="D131" s="184" t="s">
        <v>64</v>
      </c>
      <c r="E131" s="184" t="s">
        <v>65</v>
      </c>
      <c r="F131" s="159">
        <f>G131+N131+O131</f>
        <v>1415100</v>
      </c>
      <c r="G131" s="160">
        <f>H131+I131+J131+K131</f>
        <v>1415100</v>
      </c>
      <c r="H131" s="160">
        <f>'Касс. план (50400)'!G116</f>
        <v>1300000</v>
      </c>
      <c r="I131" s="160">
        <f>'Субсидия (50500)'!G116</f>
        <v>0</v>
      </c>
      <c r="J131" s="161">
        <f>'Касс.пл.Мед.стр.(00000)'!G116</f>
        <v>0</v>
      </c>
      <c r="K131" s="160">
        <f>L131+M131</f>
        <v>115100</v>
      </c>
      <c r="L131" s="160">
        <f>'Касс.пл.Внеб.(50300) (2)'!G116</f>
        <v>115100</v>
      </c>
      <c r="M131" s="160">
        <f>'Касс.пл.Внеб.(50320)'!G116</f>
        <v>0</v>
      </c>
      <c r="N131" s="162"/>
      <c r="O131" s="162"/>
      <c r="P131" s="269">
        <v>1415100</v>
      </c>
      <c r="Q131" s="269">
        <v>1415100</v>
      </c>
    </row>
    <row r="132" spans="1:17" x14ac:dyDescent="0.2">
      <c r="A132" s="367"/>
      <c r="B132" s="370"/>
      <c r="C132" s="370"/>
      <c r="D132" s="184" t="s">
        <v>64</v>
      </c>
      <c r="E132" s="184" t="s">
        <v>66</v>
      </c>
      <c r="F132" s="159">
        <f>G132+N132+O132</f>
        <v>0</v>
      </c>
      <c r="G132" s="160">
        <f>H132+I132+J132+K132</f>
        <v>0</v>
      </c>
      <c r="H132" s="160">
        <f>'Касс. план (50400)'!G117</f>
        <v>0</v>
      </c>
      <c r="I132" s="160">
        <f>'Субсидия (50500)'!G117</f>
        <v>0</v>
      </c>
      <c r="J132" s="161">
        <f>'Касс.пл.Мед.стр.(00000)'!G117</f>
        <v>0</v>
      </c>
      <c r="K132" s="160">
        <f>L132+M132</f>
        <v>0</v>
      </c>
      <c r="L132" s="160">
        <f>'Касс.пл.Внеб.(50300) (2)'!G117</f>
        <v>0</v>
      </c>
      <c r="M132" s="160">
        <f>'Касс.пл.Внеб.(50320)'!G117</f>
        <v>0</v>
      </c>
      <c r="N132" s="162"/>
      <c r="O132" s="162"/>
      <c r="P132" s="269"/>
      <c r="Q132" s="269"/>
    </row>
    <row r="133" spans="1:17" ht="25.5" x14ac:dyDescent="0.2">
      <c r="A133" s="187" t="s">
        <v>84</v>
      </c>
      <c r="B133" s="152" t="s">
        <v>225</v>
      </c>
      <c r="C133" s="152" t="s">
        <v>183</v>
      </c>
      <c r="D133" s="152" t="s">
        <v>183</v>
      </c>
      <c r="E133" s="152" t="s">
        <v>183</v>
      </c>
      <c r="F133" s="159">
        <f t="shared" ref="F133:Q133" si="30">F135</f>
        <v>0</v>
      </c>
      <c r="G133" s="160">
        <f t="shared" si="30"/>
        <v>0</v>
      </c>
      <c r="H133" s="160">
        <f t="shared" si="30"/>
        <v>0</v>
      </c>
      <c r="I133" s="160">
        <f t="shared" si="30"/>
        <v>0</v>
      </c>
      <c r="J133" s="160">
        <f t="shared" si="30"/>
        <v>0</v>
      </c>
      <c r="K133" s="160">
        <f t="shared" si="30"/>
        <v>0</v>
      </c>
      <c r="L133" s="160">
        <f t="shared" si="30"/>
        <v>0</v>
      </c>
      <c r="M133" s="160">
        <f t="shared" si="30"/>
        <v>0</v>
      </c>
      <c r="N133" s="160">
        <f t="shared" si="30"/>
        <v>0</v>
      </c>
      <c r="O133" s="160">
        <f t="shared" si="30"/>
        <v>0</v>
      </c>
      <c r="P133" s="277">
        <f t="shared" si="30"/>
        <v>0</v>
      </c>
      <c r="Q133" s="277">
        <f t="shared" si="30"/>
        <v>0</v>
      </c>
    </row>
    <row r="134" spans="1:17" x14ac:dyDescent="0.2">
      <c r="A134" s="188" t="s">
        <v>74</v>
      </c>
      <c r="B134" s="158" t="s">
        <v>183</v>
      </c>
      <c r="C134" s="158" t="s">
        <v>183</v>
      </c>
      <c r="D134" s="158" t="s">
        <v>183</v>
      </c>
      <c r="E134" s="158" t="s">
        <v>183</v>
      </c>
      <c r="F134" s="152" t="s">
        <v>183</v>
      </c>
      <c r="G134" s="158" t="s">
        <v>183</v>
      </c>
      <c r="H134" s="158" t="s">
        <v>183</v>
      </c>
      <c r="I134" s="158" t="s">
        <v>183</v>
      </c>
      <c r="J134" s="158" t="s">
        <v>183</v>
      </c>
      <c r="K134" s="158" t="s">
        <v>183</v>
      </c>
      <c r="L134" s="158" t="s">
        <v>183</v>
      </c>
      <c r="M134" s="158" t="s">
        <v>183</v>
      </c>
      <c r="N134" s="166" t="s">
        <v>183</v>
      </c>
      <c r="O134" s="166" t="s">
        <v>183</v>
      </c>
      <c r="P134" s="278" t="s">
        <v>183</v>
      </c>
      <c r="Q134" s="278" t="s">
        <v>183</v>
      </c>
    </row>
    <row r="135" spans="1:17" ht="15" customHeight="1" x14ac:dyDescent="0.2">
      <c r="A135" s="375" t="s">
        <v>85</v>
      </c>
      <c r="B135" s="368" t="s">
        <v>226</v>
      </c>
      <c r="C135" s="368" t="s">
        <v>183</v>
      </c>
      <c r="D135" s="183" t="s">
        <v>58</v>
      </c>
      <c r="E135" s="183" t="s">
        <v>58</v>
      </c>
      <c r="F135" s="159">
        <f t="shared" ref="F135:M135" si="31">F136+F137+F138+F139+F140</f>
        <v>0</v>
      </c>
      <c r="G135" s="160">
        <f t="shared" si="31"/>
        <v>0</v>
      </c>
      <c r="H135" s="160">
        <f t="shared" si="31"/>
        <v>0</v>
      </c>
      <c r="I135" s="160">
        <f t="shared" si="31"/>
        <v>0</v>
      </c>
      <c r="J135" s="160">
        <f t="shared" si="31"/>
        <v>0</v>
      </c>
      <c r="K135" s="160">
        <f t="shared" si="31"/>
        <v>0</v>
      </c>
      <c r="L135" s="160">
        <f t="shared" si="31"/>
        <v>0</v>
      </c>
      <c r="M135" s="160">
        <f t="shared" si="31"/>
        <v>0</v>
      </c>
      <c r="N135" s="160">
        <f>N136+N137+N138+N139</f>
        <v>0</v>
      </c>
      <c r="O135" s="160">
        <f>O136+O137+O138+O139</f>
        <v>0</v>
      </c>
      <c r="P135" s="277">
        <f>P136+P137+P138+P139</f>
        <v>0</v>
      </c>
      <c r="Q135" s="277">
        <f>Q136+Q137+Q138+Q139</f>
        <v>0</v>
      </c>
    </row>
    <row r="136" spans="1:17" x14ac:dyDescent="0.2">
      <c r="A136" s="376"/>
      <c r="B136" s="369"/>
      <c r="C136" s="369"/>
      <c r="D136" s="184" t="s">
        <v>60</v>
      </c>
      <c r="E136" s="184" t="s">
        <v>61</v>
      </c>
      <c r="F136" s="159">
        <f>G136+N136+O136</f>
        <v>0</v>
      </c>
      <c r="G136" s="160">
        <f>H136+I136+J136+K136</f>
        <v>0</v>
      </c>
      <c r="H136" s="160">
        <f>'Касс. план (50400)'!G121</f>
        <v>0</v>
      </c>
      <c r="I136" s="160">
        <f>'Субсидия (50500)'!G121</f>
        <v>0</v>
      </c>
      <c r="J136" s="161">
        <f>'Касс.пл.Мед.стр.(00000)'!G121</f>
        <v>0</v>
      </c>
      <c r="K136" s="160">
        <f>L136+M136</f>
        <v>0</v>
      </c>
      <c r="L136" s="160">
        <f>'Касс.пл.Внеб.(50300) (2)'!G121</f>
        <v>0</v>
      </c>
      <c r="M136" s="160">
        <f>'Касс.пл.Внеб.(50320)'!G121</f>
        <v>0</v>
      </c>
      <c r="N136" s="162"/>
      <c r="O136" s="162"/>
      <c r="P136" s="269"/>
      <c r="Q136" s="269"/>
    </row>
    <row r="137" spans="1:17" x14ac:dyDescent="0.2">
      <c r="A137" s="376"/>
      <c r="B137" s="369"/>
      <c r="C137" s="369"/>
      <c r="D137" s="184" t="s">
        <v>62</v>
      </c>
      <c r="E137" s="184" t="s">
        <v>62</v>
      </c>
      <c r="F137" s="159">
        <f>G137+N137+O137</f>
        <v>0</v>
      </c>
      <c r="G137" s="160">
        <f>H137+I137+J137+K137</f>
        <v>0</v>
      </c>
      <c r="H137" s="160">
        <f>'Касс. план (50400)'!G122</f>
        <v>0</v>
      </c>
      <c r="I137" s="160">
        <f>'Субсидия (50500)'!G122</f>
        <v>0</v>
      </c>
      <c r="J137" s="161">
        <f>'Касс.пл.Мед.стр.(00000)'!G122</f>
        <v>0</v>
      </c>
      <c r="K137" s="160">
        <f>L137+M137</f>
        <v>0</v>
      </c>
      <c r="L137" s="160">
        <f>'Касс.пл.Внеб.(50300) (2)'!G122</f>
        <v>0</v>
      </c>
      <c r="M137" s="160">
        <f>'Касс.пл.Внеб.(50320)'!G122</f>
        <v>0</v>
      </c>
      <c r="N137" s="162"/>
      <c r="O137" s="162"/>
      <c r="P137" s="269"/>
      <c r="Q137" s="269"/>
    </row>
    <row r="138" spans="1:17" x14ac:dyDescent="0.2">
      <c r="A138" s="376"/>
      <c r="B138" s="369"/>
      <c r="C138" s="369"/>
      <c r="D138" s="184" t="s">
        <v>63</v>
      </c>
      <c r="E138" s="184" t="s">
        <v>61</v>
      </c>
      <c r="F138" s="159">
        <f>G138+N138+O138</f>
        <v>0</v>
      </c>
      <c r="G138" s="160">
        <f>H138+I138+J138+K138</f>
        <v>0</v>
      </c>
      <c r="H138" s="160">
        <f>'Касс. план (50400)'!G123</f>
        <v>0</v>
      </c>
      <c r="I138" s="160">
        <f>'Субсидия (50500)'!G123</f>
        <v>0</v>
      </c>
      <c r="J138" s="161">
        <f>'Касс.пл.Мед.стр.(00000)'!G123</f>
        <v>0</v>
      </c>
      <c r="K138" s="160">
        <f>L138+M138</f>
        <v>0</v>
      </c>
      <c r="L138" s="160">
        <f>'Касс.пл.Внеб.(50300) (2)'!G123</f>
        <v>0</v>
      </c>
      <c r="M138" s="160">
        <f>'Касс.пл.Внеб.(50320)'!G123</f>
        <v>0</v>
      </c>
      <c r="N138" s="162"/>
      <c r="O138" s="162"/>
      <c r="P138" s="269"/>
      <c r="Q138" s="269"/>
    </row>
    <row r="139" spans="1:17" x14ac:dyDescent="0.2">
      <c r="A139" s="376"/>
      <c r="B139" s="369"/>
      <c r="C139" s="369"/>
      <c r="D139" s="184" t="s">
        <v>64</v>
      </c>
      <c r="E139" s="184" t="s">
        <v>65</v>
      </c>
      <c r="F139" s="159">
        <f>G139+N139+O139</f>
        <v>0</v>
      </c>
      <c r="G139" s="160">
        <f>H139+I139+J139+K139</f>
        <v>0</v>
      </c>
      <c r="H139" s="160">
        <f>'Касс. план (50400)'!G124</f>
        <v>0</v>
      </c>
      <c r="I139" s="160">
        <f>'Субсидия (50500)'!G124</f>
        <v>0</v>
      </c>
      <c r="J139" s="161">
        <f>'Касс.пл.Мед.стр.(00000)'!G124</f>
        <v>0</v>
      </c>
      <c r="K139" s="160">
        <f>L139+M139</f>
        <v>0</v>
      </c>
      <c r="L139" s="160">
        <f>'Касс.пл.Внеб.(50300) (2)'!G124</f>
        <v>0</v>
      </c>
      <c r="M139" s="160">
        <f>'Касс.пл.Внеб.(50320)'!G124</f>
        <v>0</v>
      </c>
      <c r="N139" s="162"/>
      <c r="O139" s="162"/>
      <c r="P139" s="269"/>
      <c r="Q139" s="269"/>
    </row>
    <row r="140" spans="1:17" x14ac:dyDescent="0.2">
      <c r="A140" s="377"/>
      <c r="B140" s="370"/>
      <c r="C140" s="370"/>
      <c r="D140" s="184" t="s">
        <v>64</v>
      </c>
      <c r="E140" s="184" t="s">
        <v>66</v>
      </c>
      <c r="F140" s="159">
        <f>G140+N140+O140</f>
        <v>0</v>
      </c>
      <c r="G140" s="160">
        <f>H140+I140+J140+K140</f>
        <v>0</v>
      </c>
      <c r="H140" s="160">
        <f>'Касс. план (50400)'!G125</f>
        <v>0</v>
      </c>
      <c r="I140" s="160">
        <f>'Субсидия (50500)'!G125</f>
        <v>0</v>
      </c>
      <c r="J140" s="161">
        <f>'Касс.пл.Мед.стр.(00000)'!G125</f>
        <v>0</v>
      </c>
      <c r="K140" s="160">
        <f>L140+M140</f>
        <v>0</v>
      </c>
      <c r="L140" s="160">
        <f>'Касс.пл.Внеб.(50300) (2)'!G125</f>
        <v>0</v>
      </c>
      <c r="M140" s="160">
        <f>'Касс.пл.Внеб.(50320)'!G125</f>
        <v>0</v>
      </c>
      <c r="N140" s="162"/>
      <c r="O140" s="162"/>
      <c r="P140" s="269"/>
      <c r="Q140" s="269"/>
    </row>
    <row r="141" spans="1:17" s="134" customFormat="1" x14ac:dyDescent="0.2">
      <c r="A141" s="185" t="s">
        <v>86</v>
      </c>
      <c r="B141" s="152">
        <v>260</v>
      </c>
      <c r="C141" s="152" t="s">
        <v>183</v>
      </c>
      <c r="D141" s="152" t="s">
        <v>183</v>
      </c>
      <c r="E141" s="152" t="s">
        <v>183</v>
      </c>
      <c r="F141" s="159">
        <f t="shared" ref="F141:Q141" si="32">F143+F149</f>
        <v>0</v>
      </c>
      <c r="G141" s="160">
        <f t="shared" si="32"/>
        <v>0</v>
      </c>
      <c r="H141" s="160">
        <f t="shared" si="32"/>
        <v>0</v>
      </c>
      <c r="I141" s="160">
        <f t="shared" si="32"/>
        <v>0</v>
      </c>
      <c r="J141" s="160">
        <f t="shared" si="32"/>
        <v>0</v>
      </c>
      <c r="K141" s="160">
        <f t="shared" si="32"/>
        <v>0</v>
      </c>
      <c r="L141" s="160">
        <f t="shared" si="32"/>
        <v>0</v>
      </c>
      <c r="M141" s="160">
        <f t="shared" si="32"/>
        <v>0</v>
      </c>
      <c r="N141" s="162">
        <f t="shared" si="32"/>
        <v>0</v>
      </c>
      <c r="O141" s="162">
        <f t="shared" si="32"/>
        <v>0</v>
      </c>
      <c r="P141" s="269">
        <f t="shared" si="32"/>
        <v>0</v>
      </c>
      <c r="Q141" s="269">
        <f t="shared" si="32"/>
        <v>0</v>
      </c>
    </row>
    <row r="142" spans="1:17" x14ac:dyDescent="0.2">
      <c r="A142" s="91" t="s">
        <v>74</v>
      </c>
      <c r="B142" s="158" t="s">
        <v>183</v>
      </c>
      <c r="C142" s="158" t="s">
        <v>183</v>
      </c>
      <c r="D142" s="158" t="s">
        <v>183</v>
      </c>
      <c r="E142" s="158" t="s">
        <v>183</v>
      </c>
      <c r="F142" s="152" t="s">
        <v>183</v>
      </c>
      <c r="G142" s="158" t="s">
        <v>183</v>
      </c>
      <c r="H142" s="158" t="s">
        <v>183</v>
      </c>
      <c r="I142" s="158" t="s">
        <v>183</v>
      </c>
      <c r="J142" s="158" t="s">
        <v>183</v>
      </c>
      <c r="K142" s="158" t="s">
        <v>183</v>
      </c>
      <c r="L142" s="158" t="s">
        <v>183</v>
      </c>
      <c r="M142" s="158" t="s">
        <v>183</v>
      </c>
      <c r="N142" s="166" t="s">
        <v>183</v>
      </c>
      <c r="O142" s="166" t="s">
        <v>183</v>
      </c>
      <c r="P142" s="278" t="s">
        <v>183</v>
      </c>
      <c r="Q142" s="278" t="s">
        <v>183</v>
      </c>
    </row>
    <row r="143" spans="1:17" ht="14.1" customHeight="1" x14ac:dyDescent="0.2">
      <c r="A143" s="365" t="s">
        <v>87</v>
      </c>
      <c r="B143" s="368">
        <v>262</v>
      </c>
      <c r="C143" s="368" t="s">
        <v>69</v>
      </c>
      <c r="D143" s="183" t="s">
        <v>58</v>
      </c>
      <c r="E143" s="183" t="s">
        <v>58</v>
      </c>
      <c r="F143" s="159">
        <f t="shared" ref="F143:M143" si="33">F144+F145+F146+F147+F148</f>
        <v>0</v>
      </c>
      <c r="G143" s="160">
        <f t="shared" si="33"/>
        <v>0</v>
      </c>
      <c r="H143" s="160">
        <f t="shared" si="33"/>
        <v>0</v>
      </c>
      <c r="I143" s="160">
        <f t="shared" si="33"/>
        <v>0</v>
      </c>
      <c r="J143" s="160">
        <f t="shared" si="33"/>
        <v>0</v>
      </c>
      <c r="K143" s="160">
        <f t="shared" si="33"/>
        <v>0</v>
      </c>
      <c r="L143" s="160">
        <f t="shared" si="33"/>
        <v>0</v>
      </c>
      <c r="M143" s="160">
        <f t="shared" si="33"/>
        <v>0</v>
      </c>
      <c r="N143" s="160">
        <f>N144+N145+N146+N147</f>
        <v>0</v>
      </c>
      <c r="O143" s="160">
        <f>O144+O145+O146+O147</f>
        <v>0</v>
      </c>
      <c r="P143" s="277">
        <f>P144+P145+P146+P147</f>
        <v>0</v>
      </c>
      <c r="Q143" s="277">
        <f>Q144+Q145+Q146+Q147</f>
        <v>0</v>
      </c>
    </row>
    <row r="144" spans="1:17" ht="14.1" customHeight="1" x14ac:dyDescent="0.2">
      <c r="A144" s="366"/>
      <c r="B144" s="369"/>
      <c r="C144" s="369"/>
      <c r="D144" s="184" t="s">
        <v>60</v>
      </c>
      <c r="E144" s="184" t="s">
        <v>61</v>
      </c>
      <c r="F144" s="159">
        <f>G144+N144+O144</f>
        <v>0</v>
      </c>
      <c r="G144" s="160">
        <f>H144+I144+J144+K144</f>
        <v>0</v>
      </c>
      <c r="H144" s="160">
        <f>'Касс. план (50400)'!G129</f>
        <v>0</v>
      </c>
      <c r="I144" s="160">
        <f>'Субсидия (50500)'!G129</f>
        <v>0</v>
      </c>
      <c r="J144" s="161">
        <f>'Касс.пл.Мед.стр.(00000)'!G129</f>
        <v>0</v>
      </c>
      <c r="K144" s="160">
        <f>L144+M144</f>
        <v>0</v>
      </c>
      <c r="L144" s="160">
        <f>'Касс.пл.Внеб.(50300) (2)'!G129</f>
        <v>0</v>
      </c>
      <c r="M144" s="160">
        <f>'Касс.пл.Внеб.(50320)'!G129</f>
        <v>0</v>
      </c>
      <c r="N144" s="162"/>
      <c r="O144" s="162"/>
      <c r="P144" s="269"/>
      <c r="Q144" s="269"/>
    </row>
    <row r="145" spans="1:17" ht="14.1" customHeight="1" x14ac:dyDescent="0.2">
      <c r="A145" s="366"/>
      <c r="B145" s="369"/>
      <c r="C145" s="369"/>
      <c r="D145" s="184" t="s">
        <v>62</v>
      </c>
      <c r="E145" s="184" t="s">
        <v>62</v>
      </c>
      <c r="F145" s="159">
        <f>G145+N145+O145</f>
        <v>0</v>
      </c>
      <c r="G145" s="160">
        <f>H145+I145+J145+K145</f>
        <v>0</v>
      </c>
      <c r="H145" s="160">
        <f>'Касс. план (50400)'!G130</f>
        <v>0</v>
      </c>
      <c r="I145" s="160">
        <f>'Субсидия (50500)'!G130</f>
        <v>0</v>
      </c>
      <c r="J145" s="161">
        <f>'Касс.пл.Мед.стр.(00000)'!G130</f>
        <v>0</v>
      </c>
      <c r="K145" s="160">
        <f>L145+M145</f>
        <v>0</v>
      </c>
      <c r="L145" s="160">
        <f>'Касс.пл.Внеб.(50300) (2)'!G130</f>
        <v>0</v>
      </c>
      <c r="M145" s="160">
        <f>'Касс.пл.Внеб.(50320)'!G130</f>
        <v>0</v>
      </c>
      <c r="N145" s="162"/>
      <c r="O145" s="162"/>
      <c r="P145" s="269"/>
      <c r="Q145" s="269"/>
    </row>
    <row r="146" spans="1:17" ht="14.1" customHeight="1" x14ac:dyDescent="0.2">
      <c r="A146" s="366"/>
      <c r="B146" s="369"/>
      <c r="C146" s="369"/>
      <c r="D146" s="184" t="s">
        <v>63</v>
      </c>
      <c r="E146" s="184" t="s">
        <v>61</v>
      </c>
      <c r="F146" s="159">
        <f>G146+N146+O146</f>
        <v>0</v>
      </c>
      <c r="G146" s="160">
        <f>H146+I146+J146+K146</f>
        <v>0</v>
      </c>
      <c r="H146" s="160">
        <f>'Касс. план (50400)'!G131</f>
        <v>0</v>
      </c>
      <c r="I146" s="160">
        <f>'Субсидия (50500)'!G131</f>
        <v>0</v>
      </c>
      <c r="J146" s="161">
        <f>'Касс.пл.Мед.стр.(00000)'!G131</f>
        <v>0</v>
      </c>
      <c r="K146" s="160">
        <f>L146+M146</f>
        <v>0</v>
      </c>
      <c r="L146" s="160">
        <f>'Касс.пл.Внеб.(50300) (2)'!G131</f>
        <v>0</v>
      </c>
      <c r="M146" s="160">
        <f>'Касс.пл.Внеб.(50320)'!G131</f>
        <v>0</v>
      </c>
      <c r="N146" s="162"/>
      <c r="O146" s="162"/>
      <c r="P146" s="269"/>
      <c r="Q146" s="269"/>
    </row>
    <row r="147" spans="1:17" x14ac:dyDescent="0.2">
      <c r="A147" s="366"/>
      <c r="B147" s="369"/>
      <c r="C147" s="369"/>
      <c r="D147" s="184" t="s">
        <v>64</v>
      </c>
      <c r="E147" s="184" t="s">
        <v>65</v>
      </c>
      <c r="F147" s="159">
        <f>G147+N147+O147</f>
        <v>0</v>
      </c>
      <c r="G147" s="160">
        <f>H147+I147+J147+K147</f>
        <v>0</v>
      </c>
      <c r="H147" s="160">
        <f>'Касс. план (50400)'!G132</f>
        <v>0</v>
      </c>
      <c r="I147" s="160">
        <f>'Субсидия (50500)'!G132</f>
        <v>0</v>
      </c>
      <c r="J147" s="161">
        <f>'Касс.пл.Мед.стр.(00000)'!G132</f>
        <v>0</v>
      </c>
      <c r="K147" s="160">
        <f>L147+M147</f>
        <v>0</v>
      </c>
      <c r="L147" s="160">
        <f>'Касс.пл.Внеб.(50300) (2)'!G132</f>
        <v>0</v>
      </c>
      <c r="M147" s="160">
        <f>'Касс.пл.Внеб.(50320)'!G132</f>
        <v>0</v>
      </c>
      <c r="N147" s="162"/>
      <c r="O147" s="162"/>
      <c r="P147" s="269"/>
      <c r="Q147" s="269"/>
    </row>
    <row r="148" spans="1:17" x14ac:dyDescent="0.2">
      <c r="A148" s="367"/>
      <c r="B148" s="370"/>
      <c r="C148" s="370"/>
      <c r="D148" s="184" t="s">
        <v>64</v>
      </c>
      <c r="E148" s="184" t="s">
        <v>66</v>
      </c>
      <c r="F148" s="159">
        <f>G148+N148+O148</f>
        <v>0</v>
      </c>
      <c r="G148" s="160">
        <f>H148+I148+J148+K148</f>
        <v>0</v>
      </c>
      <c r="H148" s="160">
        <f>'Касс. план (50400)'!G133</f>
        <v>0</v>
      </c>
      <c r="I148" s="160">
        <f>'Субсидия (50500)'!G133</f>
        <v>0</v>
      </c>
      <c r="J148" s="161">
        <f>'Касс.пл.Мед.стр.(00000)'!G133</f>
        <v>0</v>
      </c>
      <c r="K148" s="160">
        <f>L148+M148</f>
        <v>0</v>
      </c>
      <c r="L148" s="160">
        <f>'Касс.пл.Внеб.(50300) (2)'!G133</f>
        <v>0</v>
      </c>
      <c r="M148" s="160">
        <f>'Касс.пл.Внеб.(50320)'!G133</f>
        <v>0</v>
      </c>
      <c r="N148" s="162"/>
      <c r="O148" s="162"/>
      <c r="P148" s="269"/>
      <c r="Q148" s="269"/>
    </row>
    <row r="149" spans="1:17" ht="15" customHeight="1" x14ac:dyDescent="0.2">
      <c r="A149" s="365" t="s">
        <v>227</v>
      </c>
      <c r="B149" s="368" t="s">
        <v>228</v>
      </c>
      <c r="C149" s="368" t="s">
        <v>229</v>
      </c>
      <c r="D149" s="183" t="s">
        <v>58</v>
      </c>
      <c r="E149" s="183" t="s">
        <v>58</v>
      </c>
      <c r="F149" s="159">
        <f t="shared" ref="F149:M149" si="34">F150+F151+F152+F153+F154</f>
        <v>0</v>
      </c>
      <c r="G149" s="160">
        <f t="shared" si="34"/>
        <v>0</v>
      </c>
      <c r="H149" s="160">
        <f t="shared" si="34"/>
        <v>0</v>
      </c>
      <c r="I149" s="160">
        <f t="shared" si="34"/>
        <v>0</v>
      </c>
      <c r="J149" s="160">
        <f t="shared" si="34"/>
        <v>0</v>
      </c>
      <c r="K149" s="160">
        <f t="shared" si="34"/>
        <v>0</v>
      </c>
      <c r="L149" s="160">
        <f t="shared" si="34"/>
        <v>0</v>
      </c>
      <c r="M149" s="160">
        <f t="shared" si="34"/>
        <v>0</v>
      </c>
      <c r="N149" s="160">
        <f>N150+N151+N152+N153</f>
        <v>0</v>
      </c>
      <c r="O149" s="160">
        <f>O150+O151+O152+O153</f>
        <v>0</v>
      </c>
      <c r="P149" s="277">
        <f>P150+P151+P152+P153</f>
        <v>0</v>
      </c>
      <c r="Q149" s="277">
        <f>Q150+Q151+Q152+Q153</f>
        <v>0</v>
      </c>
    </row>
    <row r="150" spans="1:17" x14ac:dyDescent="0.2">
      <c r="A150" s="366"/>
      <c r="B150" s="369"/>
      <c r="C150" s="369"/>
      <c r="D150" s="184" t="s">
        <v>60</v>
      </c>
      <c r="E150" s="184" t="s">
        <v>61</v>
      </c>
      <c r="F150" s="159">
        <f>G150+N150+O150</f>
        <v>0</v>
      </c>
      <c r="G150" s="160">
        <f>H150+I150+J150+K150</f>
        <v>0</v>
      </c>
      <c r="H150" s="160">
        <f>'Касс. план (50400)'!G135</f>
        <v>0</v>
      </c>
      <c r="I150" s="160">
        <f>'Субсидия (50500)'!G135</f>
        <v>0</v>
      </c>
      <c r="J150" s="161">
        <f>'Касс.пл.Мед.стр.(00000)'!G135</f>
        <v>0</v>
      </c>
      <c r="K150" s="160">
        <f>L150+M150</f>
        <v>0</v>
      </c>
      <c r="L150" s="160">
        <f>'Касс.пл.Внеб.(50300) (2)'!G135</f>
        <v>0</v>
      </c>
      <c r="M150" s="160">
        <f>'Касс.пл.Внеб.(50320)'!G135</f>
        <v>0</v>
      </c>
      <c r="N150" s="162"/>
      <c r="O150" s="162"/>
      <c r="P150" s="269"/>
      <c r="Q150" s="269"/>
    </row>
    <row r="151" spans="1:17" x14ac:dyDescent="0.2">
      <c r="A151" s="366"/>
      <c r="B151" s="369"/>
      <c r="C151" s="369"/>
      <c r="D151" s="184" t="s">
        <v>62</v>
      </c>
      <c r="E151" s="184" t="s">
        <v>62</v>
      </c>
      <c r="F151" s="159">
        <f>G151+N151+O151</f>
        <v>0</v>
      </c>
      <c r="G151" s="160">
        <f>H151+I151+J151+K151</f>
        <v>0</v>
      </c>
      <c r="H151" s="160">
        <f>'Касс. план (50400)'!G136</f>
        <v>0</v>
      </c>
      <c r="I151" s="160">
        <f>'Субсидия (50500)'!G136</f>
        <v>0</v>
      </c>
      <c r="J151" s="161">
        <f>'Касс.пл.Мед.стр.(00000)'!G136</f>
        <v>0</v>
      </c>
      <c r="K151" s="160">
        <f>L151+M151</f>
        <v>0</v>
      </c>
      <c r="L151" s="160">
        <f>'Касс.пл.Внеб.(50300) (2)'!G136</f>
        <v>0</v>
      </c>
      <c r="M151" s="160">
        <f>'Касс.пл.Внеб.(50320)'!G136</f>
        <v>0</v>
      </c>
      <c r="N151" s="162"/>
      <c r="O151" s="162"/>
      <c r="P151" s="269"/>
      <c r="Q151" s="269"/>
    </row>
    <row r="152" spans="1:17" ht="14.1" customHeight="1" x14ac:dyDescent="0.2">
      <c r="A152" s="366"/>
      <c r="B152" s="369"/>
      <c r="C152" s="369"/>
      <c r="D152" s="184" t="s">
        <v>63</v>
      </c>
      <c r="E152" s="184" t="s">
        <v>61</v>
      </c>
      <c r="F152" s="159">
        <f>G152+N152+O152</f>
        <v>0</v>
      </c>
      <c r="G152" s="160">
        <f>H152+I152+J152+K152</f>
        <v>0</v>
      </c>
      <c r="H152" s="160">
        <f>'Касс. план (50400)'!G137</f>
        <v>0</v>
      </c>
      <c r="I152" s="160">
        <f>'Субсидия (50500)'!G137</f>
        <v>0</v>
      </c>
      <c r="J152" s="161">
        <f>'Касс.пл.Мед.стр.(00000)'!G137</f>
        <v>0</v>
      </c>
      <c r="K152" s="160">
        <f>L152+M152</f>
        <v>0</v>
      </c>
      <c r="L152" s="160">
        <f>'Касс.пл.Внеб.(50300) (2)'!G137</f>
        <v>0</v>
      </c>
      <c r="M152" s="160">
        <f>'Касс.пл.Внеб.(50320)'!G137</f>
        <v>0</v>
      </c>
      <c r="N152" s="162"/>
      <c r="O152" s="162"/>
      <c r="P152" s="269"/>
      <c r="Q152" s="269"/>
    </row>
    <row r="153" spans="1:17" x14ac:dyDescent="0.2">
      <c r="A153" s="366"/>
      <c r="B153" s="369"/>
      <c r="C153" s="369"/>
      <c r="D153" s="184" t="s">
        <v>64</v>
      </c>
      <c r="E153" s="184" t="s">
        <v>65</v>
      </c>
      <c r="F153" s="159">
        <f>G153+N153+O153</f>
        <v>0</v>
      </c>
      <c r="G153" s="160">
        <f>H153+I153+J153+K153</f>
        <v>0</v>
      </c>
      <c r="H153" s="160">
        <f>'Касс. план (50400)'!G138</f>
        <v>0</v>
      </c>
      <c r="I153" s="160">
        <f>'Субсидия (50500)'!G138</f>
        <v>0</v>
      </c>
      <c r="J153" s="161">
        <f>'Касс.пл.Мед.стр.(00000)'!G138</f>
        <v>0</v>
      </c>
      <c r="K153" s="160">
        <f>L153+M153</f>
        <v>0</v>
      </c>
      <c r="L153" s="160">
        <f>'Касс.пл.Внеб.(50300) (2)'!G138</f>
        <v>0</v>
      </c>
      <c r="M153" s="160">
        <f>'Касс.пл.Внеб.(50320)'!G138</f>
        <v>0</v>
      </c>
      <c r="N153" s="162"/>
      <c r="O153" s="162"/>
      <c r="P153" s="269"/>
      <c r="Q153" s="269"/>
    </row>
    <row r="154" spans="1:17" x14ac:dyDescent="0.2">
      <c r="A154" s="367"/>
      <c r="B154" s="370"/>
      <c r="C154" s="370"/>
      <c r="D154" s="184" t="s">
        <v>64</v>
      </c>
      <c r="E154" s="184" t="s">
        <v>66</v>
      </c>
      <c r="F154" s="159">
        <f>G154+N154+O154</f>
        <v>0</v>
      </c>
      <c r="G154" s="160">
        <f>H154+I154+J154+K154</f>
        <v>0</v>
      </c>
      <c r="H154" s="160">
        <f>'Касс. план (50400)'!G139</f>
        <v>0</v>
      </c>
      <c r="I154" s="160">
        <f>'Субсидия (50500)'!G139</f>
        <v>0</v>
      </c>
      <c r="J154" s="161">
        <f>'Касс.пл.Мед.стр.(00000)'!G139</f>
        <v>0</v>
      </c>
      <c r="K154" s="160">
        <f>L154+M154</f>
        <v>0</v>
      </c>
      <c r="L154" s="160">
        <f>'Касс.пл.Внеб.(50300) (2)'!G139</f>
        <v>0</v>
      </c>
      <c r="M154" s="160">
        <f>'Касс.пл.Внеб.(50320)'!G139</f>
        <v>0</v>
      </c>
      <c r="N154" s="162"/>
      <c r="O154" s="162"/>
      <c r="P154" s="269"/>
      <c r="Q154" s="269"/>
    </row>
    <row r="155" spans="1:17" x14ac:dyDescent="0.2">
      <c r="A155" s="185" t="s">
        <v>89</v>
      </c>
      <c r="B155" s="152" t="s">
        <v>230</v>
      </c>
      <c r="C155" s="152" t="s">
        <v>183</v>
      </c>
      <c r="D155" s="152" t="s">
        <v>183</v>
      </c>
      <c r="E155" s="152" t="s">
        <v>183</v>
      </c>
      <c r="F155" s="159">
        <f t="shared" ref="F155:Q155" si="35">F157+F163+F169+F175+F181+F187+F193+F199</f>
        <v>15000</v>
      </c>
      <c r="G155" s="160">
        <f t="shared" si="35"/>
        <v>15000</v>
      </c>
      <c r="H155" s="160">
        <f t="shared" si="35"/>
        <v>5000</v>
      </c>
      <c r="I155" s="160">
        <f t="shared" si="35"/>
        <v>0</v>
      </c>
      <c r="J155" s="160">
        <f t="shared" si="35"/>
        <v>0</v>
      </c>
      <c r="K155" s="160">
        <f t="shared" si="35"/>
        <v>10000</v>
      </c>
      <c r="L155" s="160">
        <f t="shared" si="35"/>
        <v>10000</v>
      </c>
      <c r="M155" s="160">
        <f t="shared" si="35"/>
        <v>0</v>
      </c>
      <c r="N155" s="160">
        <f t="shared" si="35"/>
        <v>0</v>
      </c>
      <c r="O155" s="160">
        <f t="shared" si="35"/>
        <v>0</v>
      </c>
      <c r="P155" s="277">
        <f t="shared" si="35"/>
        <v>15000</v>
      </c>
      <c r="Q155" s="277">
        <f t="shared" si="35"/>
        <v>15000</v>
      </c>
    </row>
    <row r="156" spans="1:17" x14ac:dyDescent="0.2">
      <c r="A156" s="91" t="s">
        <v>19</v>
      </c>
      <c r="B156" s="158" t="s">
        <v>183</v>
      </c>
      <c r="C156" s="158" t="s">
        <v>183</v>
      </c>
      <c r="D156" s="158" t="s">
        <v>183</v>
      </c>
      <c r="E156" s="158" t="s">
        <v>183</v>
      </c>
      <c r="F156" s="152" t="s">
        <v>183</v>
      </c>
      <c r="G156" s="158" t="s">
        <v>183</v>
      </c>
      <c r="H156" s="158" t="s">
        <v>183</v>
      </c>
      <c r="I156" s="158" t="s">
        <v>183</v>
      </c>
      <c r="J156" s="158" t="s">
        <v>183</v>
      </c>
      <c r="K156" s="158" t="s">
        <v>183</v>
      </c>
      <c r="L156" s="158" t="s">
        <v>183</v>
      </c>
      <c r="M156" s="158" t="s">
        <v>183</v>
      </c>
      <c r="N156" s="166" t="s">
        <v>183</v>
      </c>
      <c r="O156" s="166" t="s">
        <v>183</v>
      </c>
      <c r="P156" s="278" t="s">
        <v>183</v>
      </c>
      <c r="Q156" s="278" t="s">
        <v>183</v>
      </c>
    </row>
    <row r="157" spans="1:17" ht="15" customHeight="1" x14ac:dyDescent="0.2">
      <c r="A157" s="365" t="s">
        <v>89</v>
      </c>
      <c r="B157" s="368">
        <v>290</v>
      </c>
      <c r="C157" s="368" t="s">
        <v>213</v>
      </c>
      <c r="D157" s="183" t="s">
        <v>58</v>
      </c>
      <c r="E157" s="183" t="s">
        <v>58</v>
      </c>
      <c r="F157" s="159">
        <f t="shared" ref="F157:M157" si="36">F158+F159+F160+F161+F162</f>
        <v>0</v>
      </c>
      <c r="G157" s="160">
        <f t="shared" si="36"/>
        <v>0</v>
      </c>
      <c r="H157" s="160">
        <f t="shared" si="36"/>
        <v>0</v>
      </c>
      <c r="I157" s="160">
        <f t="shared" si="36"/>
        <v>0</v>
      </c>
      <c r="J157" s="160">
        <f t="shared" si="36"/>
        <v>0</v>
      </c>
      <c r="K157" s="160">
        <f t="shared" si="36"/>
        <v>0</v>
      </c>
      <c r="L157" s="160">
        <f t="shared" si="36"/>
        <v>0</v>
      </c>
      <c r="M157" s="160">
        <f t="shared" si="36"/>
        <v>0</v>
      </c>
      <c r="N157" s="160">
        <f>N158+N159+N160+N161</f>
        <v>0</v>
      </c>
      <c r="O157" s="160">
        <f>O158+O159+O160+O161</f>
        <v>0</v>
      </c>
      <c r="P157" s="277">
        <f>P158+P159+P160+P161</f>
        <v>0</v>
      </c>
      <c r="Q157" s="277">
        <f>Q158+Q159+Q160+Q161</f>
        <v>0</v>
      </c>
    </row>
    <row r="158" spans="1:17" ht="15" customHeight="1" x14ac:dyDescent="0.2">
      <c r="A158" s="366"/>
      <c r="B158" s="369"/>
      <c r="C158" s="369"/>
      <c r="D158" s="184" t="s">
        <v>60</v>
      </c>
      <c r="E158" s="184" t="s">
        <v>61</v>
      </c>
      <c r="F158" s="159">
        <f>G158+N158+O158</f>
        <v>0</v>
      </c>
      <c r="G158" s="160">
        <f>H158+I158+J158+K158</f>
        <v>0</v>
      </c>
      <c r="H158" s="160">
        <f>'Касс. план (50400)'!G143</f>
        <v>0</v>
      </c>
      <c r="I158" s="160">
        <f>'Субсидия (50500)'!G143</f>
        <v>0</v>
      </c>
      <c r="J158" s="161">
        <f>'Касс.пл.Мед.стр.(00000)'!G143</f>
        <v>0</v>
      </c>
      <c r="K158" s="160">
        <f>L158+M158</f>
        <v>0</v>
      </c>
      <c r="L158" s="160">
        <f>'Касс.пл.Внеб.(50300) (2)'!G143</f>
        <v>0</v>
      </c>
      <c r="M158" s="160">
        <f>'Касс.пл.Внеб.(50320)'!G143</f>
        <v>0</v>
      </c>
      <c r="N158" s="162"/>
      <c r="O158" s="162"/>
      <c r="P158" s="269"/>
      <c r="Q158" s="269"/>
    </row>
    <row r="159" spans="1:17" ht="15" customHeight="1" x14ac:dyDescent="0.2">
      <c r="A159" s="366"/>
      <c r="B159" s="369"/>
      <c r="C159" s="369"/>
      <c r="D159" s="184" t="s">
        <v>62</v>
      </c>
      <c r="E159" s="184" t="s">
        <v>62</v>
      </c>
      <c r="F159" s="159">
        <f>G159+N159+O159</f>
        <v>0</v>
      </c>
      <c r="G159" s="160">
        <f>H159+I159+J159+K159</f>
        <v>0</v>
      </c>
      <c r="H159" s="160">
        <f>'Касс. план (50400)'!G144</f>
        <v>0</v>
      </c>
      <c r="I159" s="160">
        <f>'Субсидия (50500)'!G144</f>
        <v>0</v>
      </c>
      <c r="J159" s="161">
        <f>'Касс.пл.Мед.стр.(00000)'!G144</f>
        <v>0</v>
      </c>
      <c r="K159" s="160">
        <f>L159+M159</f>
        <v>0</v>
      </c>
      <c r="L159" s="160">
        <f>'Касс.пл.Внеб.(50300) (2)'!G144</f>
        <v>0</v>
      </c>
      <c r="M159" s="160">
        <f>'Касс.пл.Внеб.(50320)'!G144</f>
        <v>0</v>
      </c>
      <c r="N159" s="162"/>
      <c r="O159" s="162"/>
      <c r="P159" s="269"/>
      <c r="Q159" s="269"/>
    </row>
    <row r="160" spans="1:17" ht="15" customHeight="1" x14ac:dyDescent="0.2">
      <c r="A160" s="366"/>
      <c r="B160" s="369"/>
      <c r="C160" s="369"/>
      <c r="D160" s="184" t="s">
        <v>63</v>
      </c>
      <c r="E160" s="184" t="s">
        <v>61</v>
      </c>
      <c r="F160" s="159">
        <f>G160+N160+O160</f>
        <v>0</v>
      </c>
      <c r="G160" s="160">
        <f>H160+I160+J160+K160</f>
        <v>0</v>
      </c>
      <c r="H160" s="160">
        <f>'Касс. план (50400)'!G145</f>
        <v>0</v>
      </c>
      <c r="I160" s="160">
        <f>'Субсидия (50500)'!G145</f>
        <v>0</v>
      </c>
      <c r="J160" s="161">
        <f>'Касс.пл.Мед.стр.(00000)'!G145</f>
        <v>0</v>
      </c>
      <c r="K160" s="160">
        <f>L160+M160</f>
        <v>0</v>
      </c>
      <c r="L160" s="160">
        <f>'Касс.пл.Внеб.(50300) (2)'!G145</f>
        <v>0</v>
      </c>
      <c r="M160" s="160">
        <f>'Касс.пл.Внеб.(50320)'!G145</f>
        <v>0</v>
      </c>
      <c r="N160" s="162"/>
      <c r="O160" s="162"/>
      <c r="P160" s="269"/>
      <c r="Q160" s="269"/>
    </row>
    <row r="161" spans="1:17" ht="15" customHeight="1" x14ac:dyDescent="0.2">
      <c r="A161" s="366"/>
      <c r="B161" s="369"/>
      <c r="C161" s="369"/>
      <c r="D161" s="184" t="s">
        <v>64</v>
      </c>
      <c r="E161" s="184" t="s">
        <v>65</v>
      </c>
      <c r="F161" s="159">
        <f>G161+N161+O161</f>
        <v>0</v>
      </c>
      <c r="G161" s="160">
        <f>H161+I161+J161+K161</f>
        <v>0</v>
      </c>
      <c r="H161" s="160">
        <f>'Касс. план (50400)'!G146</f>
        <v>0</v>
      </c>
      <c r="I161" s="160">
        <f>'Субсидия (50500)'!G146</f>
        <v>0</v>
      </c>
      <c r="J161" s="161">
        <f>'Касс.пл.Мед.стр.(00000)'!G146</f>
        <v>0</v>
      </c>
      <c r="K161" s="160">
        <f>L161+M161</f>
        <v>0</v>
      </c>
      <c r="L161" s="160">
        <f>'Касс.пл.Внеб.(50300) (2)'!G146</f>
        <v>0</v>
      </c>
      <c r="M161" s="160">
        <f>'Касс.пл.Внеб.(50320)'!G146</f>
        <v>0</v>
      </c>
      <c r="N161" s="162"/>
      <c r="O161" s="162"/>
      <c r="P161" s="269"/>
      <c r="Q161" s="269"/>
    </row>
    <row r="162" spans="1:17" ht="15" customHeight="1" x14ac:dyDescent="0.2">
      <c r="A162" s="366"/>
      <c r="B162" s="369"/>
      <c r="C162" s="370"/>
      <c r="D162" s="184" t="s">
        <v>64</v>
      </c>
      <c r="E162" s="184" t="s">
        <v>66</v>
      </c>
      <c r="F162" s="159">
        <f>G162+N162+O162</f>
        <v>0</v>
      </c>
      <c r="G162" s="160">
        <f>H162+I162+J162+K162</f>
        <v>0</v>
      </c>
      <c r="H162" s="160">
        <f>'Касс. план (50400)'!G147</f>
        <v>0</v>
      </c>
      <c r="I162" s="160">
        <f>'Субсидия (50500)'!G147</f>
        <v>0</v>
      </c>
      <c r="J162" s="161">
        <f>'Касс.пл.Мед.стр.(00000)'!G147</f>
        <v>0</v>
      </c>
      <c r="K162" s="160">
        <f>L162+M162</f>
        <v>0</v>
      </c>
      <c r="L162" s="160">
        <f>'Касс.пл.Внеб.(50300) (2)'!G147</f>
        <v>0</v>
      </c>
      <c r="M162" s="160">
        <f>'Касс.пл.Внеб.(50320)'!G147</f>
        <v>0</v>
      </c>
      <c r="N162" s="162"/>
      <c r="O162" s="162"/>
      <c r="P162" s="269"/>
      <c r="Q162" s="269"/>
    </row>
    <row r="163" spans="1:17" ht="15" customHeight="1" x14ac:dyDescent="0.2">
      <c r="A163" s="366"/>
      <c r="B163" s="369"/>
      <c r="C163" s="368" t="s">
        <v>211</v>
      </c>
      <c r="D163" s="183" t="s">
        <v>58</v>
      </c>
      <c r="E163" s="183" t="s">
        <v>58</v>
      </c>
      <c r="F163" s="159">
        <f t="shared" ref="F163:M163" si="37">F164+F165+F166+F167+F168</f>
        <v>0</v>
      </c>
      <c r="G163" s="160">
        <f t="shared" si="37"/>
        <v>0</v>
      </c>
      <c r="H163" s="160">
        <f t="shared" si="37"/>
        <v>0</v>
      </c>
      <c r="I163" s="160">
        <f t="shared" si="37"/>
        <v>0</v>
      </c>
      <c r="J163" s="160">
        <f t="shared" si="37"/>
        <v>0</v>
      </c>
      <c r="K163" s="160">
        <f t="shared" si="37"/>
        <v>0</v>
      </c>
      <c r="L163" s="160">
        <f t="shared" si="37"/>
        <v>0</v>
      </c>
      <c r="M163" s="160">
        <f t="shared" si="37"/>
        <v>0</v>
      </c>
      <c r="N163" s="160">
        <f>N164+N165+N166+N167</f>
        <v>0</v>
      </c>
      <c r="O163" s="160">
        <f>O164+O165+O166+O167</f>
        <v>0</v>
      </c>
      <c r="P163" s="277">
        <f>P164+P165+P166+P167</f>
        <v>0</v>
      </c>
      <c r="Q163" s="277">
        <f>Q164+Q165+Q166+Q167</f>
        <v>0</v>
      </c>
    </row>
    <row r="164" spans="1:17" ht="15" customHeight="1" x14ac:dyDescent="0.2">
      <c r="A164" s="366"/>
      <c r="B164" s="369"/>
      <c r="C164" s="369"/>
      <c r="D164" s="184" t="s">
        <v>60</v>
      </c>
      <c r="E164" s="184" t="s">
        <v>61</v>
      </c>
      <c r="F164" s="159">
        <f>G164+N164+O164</f>
        <v>0</v>
      </c>
      <c r="G164" s="160">
        <f>H164+I164+J164+K164</f>
        <v>0</v>
      </c>
      <c r="H164" s="160">
        <f>'Касс. план (50400)'!G149</f>
        <v>0</v>
      </c>
      <c r="I164" s="160">
        <f>'Субсидия (50500)'!G149</f>
        <v>0</v>
      </c>
      <c r="J164" s="161">
        <f>'Касс.пл.Мед.стр.(00000)'!G149</f>
        <v>0</v>
      </c>
      <c r="K164" s="160">
        <f>L164+M164</f>
        <v>0</v>
      </c>
      <c r="L164" s="160">
        <f>'Касс.пл.Внеб.(50300) (2)'!G149</f>
        <v>0</v>
      </c>
      <c r="M164" s="160">
        <f>'Касс.пл.Внеб.(50320)'!G149</f>
        <v>0</v>
      </c>
      <c r="N164" s="162"/>
      <c r="O164" s="162"/>
      <c r="P164" s="269"/>
      <c r="Q164" s="269"/>
    </row>
    <row r="165" spans="1:17" ht="15" customHeight="1" x14ac:dyDescent="0.2">
      <c r="A165" s="366"/>
      <c r="B165" s="369"/>
      <c r="C165" s="369"/>
      <c r="D165" s="184" t="s">
        <v>62</v>
      </c>
      <c r="E165" s="184" t="s">
        <v>62</v>
      </c>
      <c r="F165" s="159">
        <f>G165+N165+O165</f>
        <v>0</v>
      </c>
      <c r="G165" s="160">
        <f>H165+I165+J165+K165</f>
        <v>0</v>
      </c>
      <c r="H165" s="160">
        <f>'Касс. план (50400)'!G150</f>
        <v>0</v>
      </c>
      <c r="I165" s="160">
        <f>'Субсидия (50500)'!G150</f>
        <v>0</v>
      </c>
      <c r="J165" s="161">
        <f>'Касс.пл.Мед.стр.(00000)'!G150</f>
        <v>0</v>
      </c>
      <c r="K165" s="160">
        <f>L165+M165</f>
        <v>0</v>
      </c>
      <c r="L165" s="160">
        <f>'Касс.пл.Внеб.(50300) (2)'!G150</f>
        <v>0</v>
      </c>
      <c r="M165" s="160">
        <f>'Касс.пл.Внеб.(50320)'!G150</f>
        <v>0</v>
      </c>
      <c r="N165" s="162"/>
      <c r="O165" s="162"/>
      <c r="P165" s="269"/>
      <c r="Q165" s="269"/>
    </row>
    <row r="166" spans="1:17" ht="14.1" customHeight="1" x14ac:dyDescent="0.2">
      <c r="A166" s="366"/>
      <c r="B166" s="369"/>
      <c r="C166" s="369"/>
      <c r="D166" s="184" t="s">
        <v>63</v>
      </c>
      <c r="E166" s="184" t="s">
        <v>61</v>
      </c>
      <c r="F166" s="159">
        <f>G166+N166+O166</f>
        <v>0</v>
      </c>
      <c r="G166" s="160">
        <f>H166+I166+J166+K166</f>
        <v>0</v>
      </c>
      <c r="H166" s="160">
        <f>'Касс. план (50400)'!G151</f>
        <v>0</v>
      </c>
      <c r="I166" s="160">
        <f>'Субсидия (50500)'!G151</f>
        <v>0</v>
      </c>
      <c r="J166" s="161">
        <f>'Касс.пл.Мед.стр.(00000)'!G151</f>
        <v>0</v>
      </c>
      <c r="K166" s="160">
        <f>L166+M166</f>
        <v>0</v>
      </c>
      <c r="L166" s="160">
        <f>'Касс.пл.Внеб.(50300) (2)'!G151</f>
        <v>0</v>
      </c>
      <c r="M166" s="160">
        <f>'Касс.пл.Внеб.(50320)'!G151</f>
        <v>0</v>
      </c>
      <c r="N166" s="162"/>
      <c r="O166" s="162"/>
      <c r="P166" s="269"/>
      <c r="Q166" s="269"/>
    </row>
    <row r="167" spans="1:17" x14ac:dyDescent="0.2">
      <c r="A167" s="366"/>
      <c r="B167" s="369"/>
      <c r="C167" s="369"/>
      <c r="D167" s="184" t="s">
        <v>64</v>
      </c>
      <c r="E167" s="184" t="s">
        <v>65</v>
      </c>
      <c r="F167" s="159">
        <f>G167+N167+O167</f>
        <v>0</v>
      </c>
      <c r="G167" s="160">
        <f>H167+I167+J167+K167</f>
        <v>0</v>
      </c>
      <c r="H167" s="160">
        <f>'Касс. план (50400)'!G152</f>
        <v>0</v>
      </c>
      <c r="I167" s="160">
        <f>'Субсидия (50500)'!G152</f>
        <v>0</v>
      </c>
      <c r="J167" s="161">
        <f>'Касс.пл.Мед.стр.(00000)'!G152</f>
        <v>0</v>
      </c>
      <c r="K167" s="160">
        <f>L167+M167</f>
        <v>0</v>
      </c>
      <c r="L167" s="160">
        <f>'Касс.пл.Внеб.(50300) (2)'!G152</f>
        <v>0</v>
      </c>
      <c r="M167" s="160">
        <f>'Касс.пл.Внеб.(50320)'!G152</f>
        <v>0</v>
      </c>
      <c r="N167" s="162"/>
      <c r="O167" s="162"/>
      <c r="P167" s="269"/>
      <c r="Q167" s="269"/>
    </row>
    <row r="168" spans="1:17" x14ac:dyDescent="0.2">
      <c r="A168" s="366"/>
      <c r="B168" s="369"/>
      <c r="C168" s="370"/>
      <c r="D168" s="184" t="s">
        <v>64</v>
      </c>
      <c r="E168" s="184" t="s">
        <v>66</v>
      </c>
      <c r="F168" s="159">
        <f>G168+N168+O168</f>
        <v>0</v>
      </c>
      <c r="G168" s="160">
        <f>H168+I168+J168+K168</f>
        <v>0</v>
      </c>
      <c r="H168" s="160">
        <f>'Касс. план (50400)'!G153</f>
        <v>0</v>
      </c>
      <c r="I168" s="160">
        <f>'Субсидия (50500)'!G153</f>
        <v>0</v>
      </c>
      <c r="J168" s="161">
        <f>'Касс.пл.Мед.стр.(00000)'!G153</f>
        <v>0</v>
      </c>
      <c r="K168" s="160">
        <f>L168+M168</f>
        <v>0</v>
      </c>
      <c r="L168" s="160">
        <f>'Касс.пл.Внеб.(50300) (2)'!G153</f>
        <v>0</v>
      </c>
      <c r="M168" s="160">
        <f>'Касс.пл.Внеб.(50320)'!G153</f>
        <v>0</v>
      </c>
      <c r="N168" s="162"/>
      <c r="O168" s="162"/>
      <c r="P168" s="269"/>
      <c r="Q168" s="269"/>
    </row>
    <row r="169" spans="1:17" ht="15" customHeight="1" x14ac:dyDescent="0.2">
      <c r="A169" s="366"/>
      <c r="B169" s="369"/>
      <c r="C169" s="368" t="s">
        <v>231</v>
      </c>
      <c r="D169" s="183" t="s">
        <v>58</v>
      </c>
      <c r="E169" s="183" t="s">
        <v>58</v>
      </c>
      <c r="F169" s="159">
        <f t="shared" ref="F169:M169" si="38">F170+F171+F172+F173+F174</f>
        <v>0</v>
      </c>
      <c r="G169" s="160">
        <f t="shared" si="38"/>
        <v>0</v>
      </c>
      <c r="H169" s="160">
        <f t="shared" si="38"/>
        <v>0</v>
      </c>
      <c r="I169" s="160">
        <f t="shared" si="38"/>
        <v>0</v>
      </c>
      <c r="J169" s="160">
        <f t="shared" si="38"/>
        <v>0</v>
      </c>
      <c r="K169" s="160">
        <f t="shared" si="38"/>
        <v>0</v>
      </c>
      <c r="L169" s="160">
        <f t="shared" si="38"/>
        <v>0</v>
      </c>
      <c r="M169" s="160">
        <f t="shared" si="38"/>
        <v>0</v>
      </c>
      <c r="N169" s="160">
        <f>N170+N171+N172+N173</f>
        <v>0</v>
      </c>
      <c r="O169" s="160">
        <f>O170+O171+O172+O173</f>
        <v>0</v>
      </c>
      <c r="P169" s="277">
        <f>P170+P171+P172+P173</f>
        <v>0</v>
      </c>
      <c r="Q169" s="277">
        <f>Q170+Q171+Q172+Q173</f>
        <v>0</v>
      </c>
    </row>
    <row r="170" spans="1:17" x14ac:dyDescent="0.2">
      <c r="A170" s="366"/>
      <c r="B170" s="369"/>
      <c r="C170" s="369"/>
      <c r="D170" s="184" t="s">
        <v>60</v>
      </c>
      <c r="E170" s="184" t="s">
        <v>61</v>
      </c>
      <c r="F170" s="159">
        <f>G170+N170+O170</f>
        <v>0</v>
      </c>
      <c r="G170" s="160">
        <f>H170+I170+J170+K170</f>
        <v>0</v>
      </c>
      <c r="H170" s="160">
        <f>'Касс. план (50400)'!G155</f>
        <v>0</v>
      </c>
      <c r="I170" s="160">
        <f>'Субсидия (50500)'!G155</f>
        <v>0</v>
      </c>
      <c r="J170" s="161">
        <f>'Касс.пл.Мед.стр.(00000)'!G155</f>
        <v>0</v>
      </c>
      <c r="K170" s="160">
        <f>L170+M170</f>
        <v>0</v>
      </c>
      <c r="L170" s="160">
        <f>'Касс.пл.Внеб.(50300) (2)'!G155</f>
        <v>0</v>
      </c>
      <c r="M170" s="160">
        <f>'Касс.пл.Внеб.(50320)'!G155</f>
        <v>0</v>
      </c>
      <c r="N170" s="162"/>
      <c r="O170" s="162"/>
      <c r="P170" s="269"/>
      <c r="Q170" s="269"/>
    </row>
    <row r="171" spans="1:17" x14ac:dyDescent="0.2">
      <c r="A171" s="366"/>
      <c r="B171" s="369"/>
      <c r="C171" s="369"/>
      <c r="D171" s="184" t="s">
        <v>62</v>
      </c>
      <c r="E171" s="184" t="s">
        <v>62</v>
      </c>
      <c r="F171" s="159">
        <f>G171+N171+O171</f>
        <v>0</v>
      </c>
      <c r="G171" s="160">
        <f>H171+I171+J171+K171</f>
        <v>0</v>
      </c>
      <c r="H171" s="160">
        <f>'Касс. план (50400)'!G156</f>
        <v>0</v>
      </c>
      <c r="I171" s="160">
        <f>'Субсидия (50500)'!G156</f>
        <v>0</v>
      </c>
      <c r="J171" s="161">
        <f>'Касс.пл.Мед.стр.(00000)'!G156</f>
        <v>0</v>
      </c>
      <c r="K171" s="160">
        <f>L171+M171</f>
        <v>0</v>
      </c>
      <c r="L171" s="160">
        <f>'Касс.пл.Внеб.(50300) (2)'!G156</f>
        <v>0</v>
      </c>
      <c r="M171" s="160">
        <f>'Касс.пл.Внеб.(50320)'!G156</f>
        <v>0</v>
      </c>
      <c r="N171" s="162"/>
      <c r="O171" s="162"/>
      <c r="P171" s="269"/>
      <c r="Q171" s="269"/>
    </row>
    <row r="172" spans="1:17" x14ac:dyDescent="0.2">
      <c r="A172" s="366"/>
      <c r="B172" s="369"/>
      <c r="C172" s="369"/>
      <c r="D172" s="184" t="s">
        <v>63</v>
      </c>
      <c r="E172" s="184" t="s">
        <v>61</v>
      </c>
      <c r="F172" s="159">
        <f>G172+N172+O172</f>
        <v>0</v>
      </c>
      <c r="G172" s="160">
        <f>H172+I172+J172+K172</f>
        <v>0</v>
      </c>
      <c r="H172" s="160">
        <f>'Касс. план (50400)'!G157</f>
        <v>0</v>
      </c>
      <c r="I172" s="160">
        <f>'Субсидия (50500)'!G157</f>
        <v>0</v>
      </c>
      <c r="J172" s="161">
        <f>'Касс.пл.Мед.стр.(00000)'!G157</f>
        <v>0</v>
      </c>
      <c r="K172" s="160">
        <f>L172+M172</f>
        <v>0</v>
      </c>
      <c r="L172" s="160">
        <f>'Касс.пл.Внеб.(50300) (2)'!G157</f>
        <v>0</v>
      </c>
      <c r="M172" s="160">
        <f>'Касс.пл.Внеб.(50320)'!G157</f>
        <v>0</v>
      </c>
      <c r="N172" s="162"/>
      <c r="O172" s="162"/>
      <c r="P172" s="269"/>
      <c r="Q172" s="269"/>
    </row>
    <row r="173" spans="1:17" x14ac:dyDescent="0.2">
      <c r="A173" s="366"/>
      <c r="B173" s="369"/>
      <c r="C173" s="369"/>
      <c r="D173" s="184" t="s">
        <v>64</v>
      </c>
      <c r="E173" s="184" t="s">
        <v>65</v>
      </c>
      <c r="F173" s="159">
        <f>G173+N173+O173</f>
        <v>0</v>
      </c>
      <c r="G173" s="160">
        <f>H173+I173+J173+K173</f>
        <v>0</v>
      </c>
      <c r="H173" s="160">
        <f>'Касс. план (50400)'!G158</f>
        <v>0</v>
      </c>
      <c r="I173" s="160">
        <f>'Субсидия (50500)'!G158</f>
        <v>0</v>
      </c>
      <c r="J173" s="161">
        <f>'Касс.пл.Мед.стр.(00000)'!G158</f>
        <v>0</v>
      </c>
      <c r="K173" s="160">
        <f>L173+M173</f>
        <v>0</v>
      </c>
      <c r="L173" s="160">
        <f>'Касс.пл.Внеб.(50300) (2)'!G158</f>
        <v>0</v>
      </c>
      <c r="M173" s="160">
        <f>'Касс.пл.Внеб.(50320)'!G158</f>
        <v>0</v>
      </c>
      <c r="N173" s="162"/>
      <c r="O173" s="162"/>
      <c r="P173" s="269"/>
      <c r="Q173" s="269"/>
    </row>
    <row r="174" spans="1:17" x14ac:dyDescent="0.2">
      <c r="A174" s="366"/>
      <c r="B174" s="369"/>
      <c r="C174" s="370"/>
      <c r="D174" s="184" t="s">
        <v>64</v>
      </c>
      <c r="E174" s="184" t="s">
        <v>66</v>
      </c>
      <c r="F174" s="159">
        <f>G174+N174+O174</f>
        <v>0</v>
      </c>
      <c r="G174" s="160">
        <f>H174+I174+J174+K174</f>
        <v>0</v>
      </c>
      <c r="H174" s="160">
        <f>'Касс. план (50400)'!G159</f>
        <v>0</v>
      </c>
      <c r="I174" s="160">
        <f>'Субсидия (50500)'!G159</f>
        <v>0</v>
      </c>
      <c r="J174" s="161">
        <f>'Касс.пл.Мед.стр.(00000)'!G159</f>
        <v>0</v>
      </c>
      <c r="K174" s="160">
        <f>L174+M174</f>
        <v>0</v>
      </c>
      <c r="L174" s="160">
        <f>'Касс.пл.Внеб.(50300) (2)'!G159</f>
        <v>0</v>
      </c>
      <c r="M174" s="160">
        <f>'Касс.пл.Внеб.(50320)'!G159</f>
        <v>0</v>
      </c>
      <c r="N174" s="162"/>
      <c r="O174" s="162"/>
      <c r="P174" s="269"/>
      <c r="Q174" s="269"/>
    </row>
    <row r="175" spans="1:17" ht="15" customHeight="1" x14ac:dyDescent="0.2">
      <c r="A175" s="366"/>
      <c r="B175" s="369"/>
      <c r="C175" s="368" t="s">
        <v>214</v>
      </c>
      <c r="D175" s="183" t="s">
        <v>58</v>
      </c>
      <c r="E175" s="183" t="s">
        <v>58</v>
      </c>
      <c r="F175" s="159">
        <f t="shared" ref="F175:M175" si="39">F176+F177+F178+F179+F180</f>
        <v>0</v>
      </c>
      <c r="G175" s="160">
        <f t="shared" si="39"/>
        <v>0</v>
      </c>
      <c r="H175" s="160">
        <f t="shared" si="39"/>
        <v>0</v>
      </c>
      <c r="I175" s="160">
        <f t="shared" si="39"/>
        <v>0</v>
      </c>
      <c r="J175" s="160">
        <f t="shared" si="39"/>
        <v>0</v>
      </c>
      <c r="K175" s="160">
        <f t="shared" si="39"/>
        <v>0</v>
      </c>
      <c r="L175" s="160">
        <f t="shared" si="39"/>
        <v>0</v>
      </c>
      <c r="M175" s="160">
        <f t="shared" si="39"/>
        <v>0</v>
      </c>
      <c r="N175" s="160">
        <f>N176+N177+N178+N179</f>
        <v>0</v>
      </c>
      <c r="O175" s="160">
        <f>O176+O177+O178+O179</f>
        <v>0</v>
      </c>
      <c r="P175" s="277">
        <f>P176+P177+P178+P179</f>
        <v>0</v>
      </c>
      <c r="Q175" s="277">
        <f>Q176+Q177+Q178+Q179</f>
        <v>0</v>
      </c>
    </row>
    <row r="176" spans="1:17" x14ac:dyDescent="0.2">
      <c r="A176" s="366"/>
      <c r="B176" s="369"/>
      <c r="C176" s="369"/>
      <c r="D176" s="184" t="s">
        <v>60</v>
      </c>
      <c r="E176" s="184" t="s">
        <v>61</v>
      </c>
      <c r="F176" s="159">
        <f>G176+N176+O176</f>
        <v>0</v>
      </c>
      <c r="G176" s="160">
        <f>H176+I176+J176+K176</f>
        <v>0</v>
      </c>
      <c r="H176" s="160">
        <f>'Касс. план (50400)'!G161</f>
        <v>0</v>
      </c>
      <c r="I176" s="160">
        <f>'Субсидия (50500)'!G161</f>
        <v>0</v>
      </c>
      <c r="J176" s="161">
        <f>'Касс.пл.Мед.стр.(00000)'!G161</f>
        <v>0</v>
      </c>
      <c r="K176" s="160">
        <f>L176+M176</f>
        <v>0</v>
      </c>
      <c r="L176" s="160">
        <f>'Касс.пл.Внеб.(50300) (2)'!G161</f>
        <v>0</v>
      </c>
      <c r="M176" s="160">
        <f>'Касс.пл.Внеб.(50320)'!G161</f>
        <v>0</v>
      </c>
      <c r="N176" s="162"/>
      <c r="O176" s="162"/>
      <c r="P176" s="269"/>
      <c r="Q176" s="269"/>
    </row>
    <row r="177" spans="1:17" x14ac:dyDescent="0.2">
      <c r="A177" s="366"/>
      <c r="B177" s="369"/>
      <c r="C177" s="369"/>
      <c r="D177" s="184" t="s">
        <v>62</v>
      </c>
      <c r="E177" s="184" t="s">
        <v>62</v>
      </c>
      <c r="F177" s="159">
        <f>G177+N177+O177</f>
        <v>0</v>
      </c>
      <c r="G177" s="160">
        <f>H177+I177+J177+K177</f>
        <v>0</v>
      </c>
      <c r="H177" s="160">
        <f>'Касс. план (50400)'!G162</f>
        <v>0</v>
      </c>
      <c r="I177" s="160">
        <f>'Субсидия (50500)'!G162</f>
        <v>0</v>
      </c>
      <c r="J177" s="161">
        <f>'Касс.пл.Мед.стр.(00000)'!G162</f>
        <v>0</v>
      </c>
      <c r="K177" s="160">
        <f>L177+M177</f>
        <v>0</v>
      </c>
      <c r="L177" s="160">
        <f>'Касс.пл.Внеб.(50300) (2)'!G162</f>
        <v>0</v>
      </c>
      <c r="M177" s="160">
        <f>'Касс.пл.Внеб.(50320)'!G162</f>
        <v>0</v>
      </c>
      <c r="N177" s="162"/>
      <c r="O177" s="162"/>
      <c r="P177" s="269"/>
      <c r="Q177" s="269"/>
    </row>
    <row r="178" spans="1:17" ht="14.1" customHeight="1" x14ac:dyDescent="0.2">
      <c r="A178" s="366"/>
      <c r="B178" s="369"/>
      <c r="C178" s="369"/>
      <c r="D178" s="184" t="s">
        <v>63</v>
      </c>
      <c r="E178" s="184" t="s">
        <v>61</v>
      </c>
      <c r="F178" s="159">
        <f>G178+N178+O178</f>
        <v>0</v>
      </c>
      <c r="G178" s="160">
        <f>H178+I178+J178+K178</f>
        <v>0</v>
      </c>
      <c r="H178" s="160">
        <f>'Касс. план (50400)'!G163</f>
        <v>0</v>
      </c>
      <c r="I178" s="160">
        <f>'Субсидия (50500)'!G163</f>
        <v>0</v>
      </c>
      <c r="J178" s="161">
        <f>'Касс.пл.Мед.стр.(00000)'!G163</f>
        <v>0</v>
      </c>
      <c r="K178" s="160">
        <f>L178+M178</f>
        <v>0</v>
      </c>
      <c r="L178" s="160">
        <f>'Касс.пл.Внеб.(50300) (2)'!G163</f>
        <v>0</v>
      </c>
      <c r="M178" s="160">
        <f>'Касс.пл.Внеб.(50320)'!G163</f>
        <v>0</v>
      </c>
      <c r="N178" s="162"/>
      <c r="O178" s="162"/>
      <c r="P178" s="269"/>
      <c r="Q178" s="269"/>
    </row>
    <row r="179" spans="1:17" x14ac:dyDescent="0.2">
      <c r="A179" s="366"/>
      <c r="B179" s="369"/>
      <c r="C179" s="369"/>
      <c r="D179" s="184" t="s">
        <v>64</v>
      </c>
      <c r="E179" s="184" t="s">
        <v>65</v>
      </c>
      <c r="F179" s="159">
        <f>G179+N179+O179</f>
        <v>0</v>
      </c>
      <c r="G179" s="160">
        <f>H179+I179+J179+K179</f>
        <v>0</v>
      </c>
      <c r="H179" s="160">
        <f>'Касс. план (50400)'!G164</f>
        <v>0</v>
      </c>
      <c r="I179" s="160">
        <f>'Субсидия (50500)'!G164</f>
        <v>0</v>
      </c>
      <c r="J179" s="161">
        <f>'Касс.пл.Мед.стр.(00000)'!G164</f>
        <v>0</v>
      </c>
      <c r="K179" s="160">
        <f>L179+M179</f>
        <v>0</v>
      </c>
      <c r="L179" s="160">
        <f>'Касс.пл.Внеб.(50300) (2)'!G164</f>
        <v>0</v>
      </c>
      <c r="M179" s="160">
        <f>'Касс.пл.Внеб.(50320)'!G164</f>
        <v>0</v>
      </c>
      <c r="N179" s="162"/>
      <c r="O179" s="162"/>
      <c r="P179" s="269"/>
      <c r="Q179" s="269"/>
    </row>
    <row r="180" spans="1:17" x14ac:dyDescent="0.2">
      <c r="A180" s="366"/>
      <c r="B180" s="369"/>
      <c r="C180" s="370"/>
      <c r="D180" s="184" t="s">
        <v>64</v>
      </c>
      <c r="E180" s="184" t="s">
        <v>66</v>
      </c>
      <c r="F180" s="159">
        <f>G180+N180+O180</f>
        <v>0</v>
      </c>
      <c r="G180" s="160">
        <f>H180+I180+J180+K180</f>
        <v>0</v>
      </c>
      <c r="H180" s="160">
        <f>'Касс. план (50400)'!G165</f>
        <v>0</v>
      </c>
      <c r="I180" s="160">
        <f>'Субсидия (50500)'!G165</f>
        <v>0</v>
      </c>
      <c r="J180" s="161">
        <f>'Касс.пл.Мед.стр.(00000)'!G165</f>
        <v>0</v>
      </c>
      <c r="K180" s="160">
        <f>L180+M180</f>
        <v>0</v>
      </c>
      <c r="L180" s="160">
        <f>'Касс.пл.Внеб.(50300) (2)'!G165</f>
        <v>0</v>
      </c>
      <c r="M180" s="160">
        <f>'Касс.пл.Внеб.(50320)'!G165</f>
        <v>0</v>
      </c>
      <c r="N180" s="162"/>
      <c r="O180" s="162"/>
      <c r="P180" s="269"/>
      <c r="Q180" s="269"/>
    </row>
    <row r="181" spans="1:17" ht="15" customHeight="1" x14ac:dyDescent="0.2">
      <c r="A181" s="366"/>
      <c r="B181" s="369"/>
      <c r="C181" s="368" t="s">
        <v>232</v>
      </c>
      <c r="D181" s="183" t="s">
        <v>58</v>
      </c>
      <c r="E181" s="183" t="s">
        <v>58</v>
      </c>
      <c r="F181" s="159">
        <f t="shared" ref="F181:M181" si="40">F182+F183+F184+F185+F186</f>
        <v>0</v>
      </c>
      <c r="G181" s="160">
        <f t="shared" si="40"/>
        <v>0</v>
      </c>
      <c r="H181" s="160">
        <f t="shared" si="40"/>
        <v>0</v>
      </c>
      <c r="I181" s="160">
        <f t="shared" si="40"/>
        <v>0</v>
      </c>
      <c r="J181" s="160">
        <f t="shared" si="40"/>
        <v>0</v>
      </c>
      <c r="K181" s="160">
        <f t="shared" si="40"/>
        <v>0</v>
      </c>
      <c r="L181" s="160">
        <f t="shared" si="40"/>
        <v>0</v>
      </c>
      <c r="M181" s="160">
        <f t="shared" si="40"/>
        <v>0</v>
      </c>
      <c r="N181" s="160">
        <f>N182+N183+N184+N185</f>
        <v>0</v>
      </c>
      <c r="O181" s="160">
        <f>O182+O183+O184+O185</f>
        <v>0</v>
      </c>
      <c r="P181" s="277">
        <f>P182+P183+P184+P185</f>
        <v>0</v>
      </c>
      <c r="Q181" s="277">
        <f>Q182+Q183+Q184+Q185</f>
        <v>0</v>
      </c>
    </row>
    <row r="182" spans="1:17" x14ac:dyDescent="0.2">
      <c r="A182" s="366"/>
      <c r="B182" s="369"/>
      <c r="C182" s="369"/>
      <c r="D182" s="184" t="s">
        <v>60</v>
      </c>
      <c r="E182" s="184" t="s">
        <v>61</v>
      </c>
      <c r="F182" s="159">
        <f>G182+N182+O182</f>
        <v>0</v>
      </c>
      <c r="G182" s="160">
        <f>H182+I182+J182+K182</f>
        <v>0</v>
      </c>
      <c r="H182" s="160">
        <f>'Касс. план (50400)'!G167</f>
        <v>0</v>
      </c>
      <c r="I182" s="160">
        <f>'Субсидия (50500)'!G167</f>
        <v>0</v>
      </c>
      <c r="J182" s="161">
        <f>'Касс.пл.Мед.стр.(00000)'!G167</f>
        <v>0</v>
      </c>
      <c r="K182" s="160">
        <f>L182+M182</f>
        <v>0</v>
      </c>
      <c r="L182" s="160">
        <f>'Касс.пл.Внеб.(50300) (2)'!G167</f>
        <v>0</v>
      </c>
      <c r="M182" s="160">
        <f>'Касс.пл.Внеб.(50320)'!G167</f>
        <v>0</v>
      </c>
      <c r="N182" s="162"/>
      <c r="O182" s="162"/>
      <c r="P182" s="269"/>
      <c r="Q182" s="269"/>
    </row>
    <row r="183" spans="1:17" x14ac:dyDescent="0.2">
      <c r="A183" s="366"/>
      <c r="B183" s="369"/>
      <c r="C183" s="369"/>
      <c r="D183" s="184" t="s">
        <v>62</v>
      </c>
      <c r="E183" s="184" t="s">
        <v>62</v>
      </c>
      <c r="F183" s="159">
        <f>G183+N183+O183</f>
        <v>0</v>
      </c>
      <c r="G183" s="160">
        <f>H183+I183+J183+K183</f>
        <v>0</v>
      </c>
      <c r="H183" s="160">
        <f>'Касс. план (50400)'!G168</f>
        <v>0</v>
      </c>
      <c r="I183" s="160">
        <f>'Субсидия (50500)'!G168</f>
        <v>0</v>
      </c>
      <c r="J183" s="161">
        <f>'Касс.пл.Мед.стр.(00000)'!G168</f>
        <v>0</v>
      </c>
      <c r="K183" s="160">
        <f>L183+M183</f>
        <v>0</v>
      </c>
      <c r="L183" s="160">
        <f>'Касс.пл.Внеб.(50300) (2)'!G168</f>
        <v>0</v>
      </c>
      <c r="M183" s="160">
        <f>'Касс.пл.Внеб.(50320)'!G168</f>
        <v>0</v>
      </c>
      <c r="N183" s="162"/>
      <c r="O183" s="162"/>
      <c r="P183" s="269"/>
      <c r="Q183" s="269"/>
    </row>
    <row r="184" spans="1:17" ht="14.1" customHeight="1" x14ac:dyDescent="0.2">
      <c r="A184" s="366"/>
      <c r="B184" s="369"/>
      <c r="C184" s="369"/>
      <c r="D184" s="184" t="s">
        <v>63</v>
      </c>
      <c r="E184" s="184" t="s">
        <v>61</v>
      </c>
      <c r="F184" s="159">
        <f>G184+N184+O184</f>
        <v>0</v>
      </c>
      <c r="G184" s="160">
        <f>H184+I184+J184+K184</f>
        <v>0</v>
      </c>
      <c r="H184" s="160">
        <f>'Касс. план (50400)'!G169</f>
        <v>0</v>
      </c>
      <c r="I184" s="160">
        <f>'Субсидия (50500)'!G169</f>
        <v>0</v>
      </c>
      <c r="J184" s="161">
        <f>'Касс.пл.Мед.стр.(00000)'!G169</f>
        <v>0</v>
      </c>
      <c r="K184" s="160">
        <f>L184+M184</f>
        <v>0</v>
      </c>
      <c r="L184" s="160">
        <f>'Касс.пл.Внеб.(50300) (2)'!G169</f>
        <v>0</v>
      </c>
      <c r="M184" s="160">
        <f>'Касс.пл.Внеб.(50320)'!G169</f>
        <v>0</v>
      </c>
      <c r="N184" s="162"/>
      <c r="O184" s="162"/>
      <c r="P184" s="269"/>
      <c r="Q184" s="269"/>
    </row>
    <row r="185" spans="1:17" x14ac:dyDescent="0.2">
      <c r="A185" s="366"/>
      <c r="B185" s="369"/>
      <c r="C185" s="369"/>
      <c r="D185" s="184" t="s">
        <v>64</v>
      </c>
      <c r="E185" s="184" t="s">
        <v>65</v>
      </c>
      <c r="F185" s="159">
        <f>G185+N185+O185</f>
        <v>0</v>
      </c>
      <c r="G185" s="160">
        <f>H185+I185+J185+K185</f>
        <v>0</v>
      </c>
      <c r="H185" s="160">
        <f>'Касс. план (50400)'!G170</f>
        <v>0</v>
      </c>
      <c r="I185" s="160">
        <f>'Субсидия (50500)'!G170</f>
        <v>0</v>
      </c>
      <c r="J185" s="161">
        <f>'Касс.пл.Мед.стр.(00000)'!G170</f>
        <v>0</v>
      </c>
      <c r="K185" s="160">
        <f>L185+M185</f>
        <v>0</v>
      </c>
      <c r="L185" s="160">
        <f>'Касс.пл.Внеб.(50300) (2)'!G170</f>
        <v>0</v>
      </c>
      <c r="M185" s="160">
        <f>'Касс.пл.Внеб.(50320)'!G170</f>
        <v>0</v>
      </c>
      <c r="N185" s="162"/>
      <c r="O185" s="162"/>
      <c r="P185" s="269"/>
      <c r="Q185" s="269"/>
    </row>
    <row r="186" spans="1:17" x14ac:dyDescent="0.2">
      <c r="A186" s="366"/>
      <c r="B186" s="369"/>
      <c r="C186" s="370"/>
      <c r="D186" s="184" t="s">
        <v>64</v>
      </c>
      <c r="E186" s="184" t="s">
        <v>66</v>
      </c>
      <c r="F186" s="159">
        <f>G186+N186+O186</f>
        <v>0</v>
      </c>
      <c r="G186" s="160">
        <f>H186+I186+J186+K186</f>
        <v>0</v>
      </c>
      <c r="H186" s="160">
        <f>'Касс. план (50400)'!G171</f>
        <v>0</v>
      </c>
      <c r="I186" s="160">
        <f>'Субсидия (50500)'!G171</f>
        <v>0</v>
      </c>
      <c r="J186" s="161">
        <f>'Касс.пл.Мед.стр.(00000)'!G171</f>
        <v>0</v>
      </c>
      <c r="K186" s="160">
        <f>L186+M186</f>
        <v>0</v>
      </c>
      <c r="L186" s="160">
        <f>'Касс.пл.Внеб.(50300) (2)'!G171</f>
        <v>0</v>
      </c>
      <c r="M186" s="160">
        <f>'Касс.пл.Внеб.(50320)'!G171</f>
        <v>0</v>
      </c>
      <c r="N186" s="162"/>
      <c r="O186" s="162"/>
      <c r="P186" s="269"/>
      <c r="Q186" s="269"/>
    </row>
    <row r="187" spans="1:17" ht="15" customHeight="1" x14ac:dyDescent="0.2">
      <c r="A187" s="366"/>
      <c r="B187" s="369"/>
      <c r="C187" s="368" t="s">
        <v>233</v>
      </c>
      <c r="D187" s="183" t="s">
        <v>58</v>
      </c>
      <c r="E187" s="183" t="s">
        <v>58</v>
      </c>
      <c r="F187" s="159">
        <f t="shared" ref="F187:M187" si="41">F188+F189+F190+F191+F192</f>
        <v>0</v>
      </c>
      <c r="G187" s="160">
        <f t="shared" si="41"/>
        <v>0</v>
      </c>
      <c r="H187" s="160">
        <f t="shared" si="41"/>
        <v>0</v>
      </c>
      <c r="I187" s="160">
        <f t="shared" si="41"/>
        <v>0</v>
      </c>
      <c r="J187" s="160">
        <f t="shared" si="41"/>
        <v>0</v>
      </c>
      <c r="K187" s="160">
        <f t="shared" si="41"/>
        <v>0</v>
      </c>
      <c r="L187" s="160">
        <f t="shared" si="41"/>
        <v>0</v>
      </c>
      <c r="M187" s="160">
        <f t="shared" si="41"/>
        <v>0</v>
      </c>
      <c r="N187" s="160">
        <f>N188+N189+N190+N191</f>
        <v>0</v>
      </c>
      <c r="O187" s="160">
        <f>O188+O189+O190+O191</f>
        <v>0</v>
      </c>
      <c r="P187" s="277">
        <f>P188+P189+P190+P191</f>
        <v>0</v>
      </c>
      <c r="Q187" s="277">
        <f>Q188+Q189+Q190+Q191</f>
        <v>0</v>
      </c>
    </row>
    <row r="188" spans="1:17" x14ac:dyDescent="0.2">
      <c r="A188" s="366"/>
      <c r="B188" s="369"/>
      <c r="C188" s="369"/>
      <c r="D188" s="184" t="s">
        <v>60</v>
      </c>
      <c r="E188" s="184" t="s">
        <v>61</v>
      </c>
      <c r="F188" s="159">
        <f>G188+N188+O188</f>
        <v>0</v>
      </c>
      <c r="G188" s="160">
        <f>H188+I188+J188+K188</f>
        <v>0</v>
      </c>
      <c r="H188" s="160">
        <f>'Касс. план (50400)'!G173</f>
        <v>0</v>
      </c>
      <c r="I188" s="160">
        <f>'Субсидия (50500)'!G173</f>
        <v>0</v>
      </c>
      <c r="J188" s="161">
        <f>'Касс.пл.Мед.стр.(00000)'!G173</f>
        <v>0</v>
      </c>
      <c r="K188" s="160">
        <f>L188+M188</f>
        <v>0</v>
      </c>
      <c r="L188" s="160">
        <f>'Касс.пл.Внеб.(50300) (2)'!G173</f>
        <v>0</v>
      </c>
      <c r="M188" s="160">
        <f>'Касс.пл.Внеб.(50320)'!G173</f>
        <v>0</v>
      </c>
      <c r="N188" s="162"/>
      <c r="O188" s="162"/>
      <c r="P188" s="269"/>
      <c r="Q188" s="269"/>
    </row>
    <row r="189" spans="1:17" x14ac:dyDescent="0.2">
      <c r="A189" s="366"/>
      <c r="B189" s="369"/>
      <c r="C189" s="369"/>
      <c r="D189" s="184" t="s">
        <v>62</v>
      </c>
      <c r="E189" s="184" t="s">
        <v>62</v>
      </c>
      <c r="F189" s="159">
        <f>G189+N189+O189</f>
        <v>0</v>
      </c>
      <c r="G189" s="160">
        <f>H189+I189+J189+K189</f>
        <v>0</v>
      </c>
      <c r="H189" s="160">
        <f>'Касс. план (50400)'!G174</f>
        <v>0</v>
      </c>
      <c r="I189" s="160">
        <f>'Субсидия (50500)'!G174</f>
        <v>0</v>
      </c>
      <c r="J189" s="161">
        <f>'Касс.пл.Мед.стр.(00000)'!G174</f>
        <v>0</v>
      </c>
      <c r="K189" s="160">
        <f>L189+M189</f>
        <v>0</v>
      </c>
      <c r="L189" s="160">
        <f>'Касс.пл.Внеб.(50300) (2)'!G174</f>
        <v>0</v>
      </c>
      <c r="M189" s="160">
        <f>'Касс.пл.Внеб.(50320)'!G174</f>
        <v>0</v>
      </c>
      <c r="N189" s="162"/>
      <c r="O189" s="162"/>
      <c r="P189" s="269"/>
      <c r="Q189" s="269"/>
    </row>
    <row r="190" spans="1:17" ht="15" customHeight="1" x14ac:dyDescent="0.2">
      <c r="A190" s="366"/>
      <c r="B190" s="369"/>
      <c r="C190" s="369"/>
      <c r="D190" s="184" t="s">
        <v>63</v>
      </c>
      <c r="E190" s="184" t="s">
        <v>61</v>
      </c>
      <c r="F190" s="159">
        <f>G190+N190+O190</f>
        <v>0</v>
      </c>
      <c r="G190" s="160">
        <f>H190+I190+J190+K190</f>
        <v>0</v>
      </c>
      <c r="H190" s="160">
        <f>'Касс. план (50400)'!G175</f>
        <v>0</v>
      </c>
      <c r="I190" s="160">
        <f>'Субсидия (50500)'!G175</f>
        <v>0</v>
      </c>
      <c r="J190" s="161">
        <f>'Касс.пл.Мед.стр.(00000)'!G175</f>
        <v>0</v>
      </c>
      <c r="K190" s="160">
        <f>L190+M190</f>
        <v>0</v>
      </c>
      <c r="L190" s="160">
        <f>'Касс.пл.Внеб.(50300) (2)'!G175</f>
        <v>0</v>
      </c>
      <c r="M190" s="160">
        <f>'Касс.пл.Внеб.(50320)'!G175</f>
        <v>0</v>
      </c>
      <c r="N190" s="162"/>
      <c r="O190" s="162"/>
      <c r="P190" s="269"/>
      <c r="Q190" s="269"/>
    </row>
    <row r="191" spans="1:17" ht="15" customHeight="1" x14ac:dyDescent="0.2">
      <c r="A191" s="366"/>
      <c r="B191" s="369"/>
      <c r="C191" s="369"/>
      <c r="D191" s="184" t="s">
        <v>64</v>
      </c>
      <c r="E191" s="184" t="s">
        <v>65</v>
      </c>
      <c r="F191" s="159">
        <f>G191+N191+O191</f>
        <v>0</v>
      </c>
      <c r="G191" s="160">
        <f>H191+I191+J191+K191</f>
        <v>0</v>
      </c>
      <c r="H191" s="160">
        <f>'Касс. план (50400)'!G176</f>
        <v>0</v>
      </c>
      <c r="I191" s="160">
        <f>'Субсидия (50500)'!G176</f>
        <v>0</v>
      </c>
      <c r="J191" s="161">
        <f>'Касс.пл.Мед.стр.(00000)'!G176</f>
        <v>0</v>
      </c>
      <c r="K191" s="160">
        <f>L191+M191</f>
        <v>0</v>
      </c>
      <c r="L191" s="160">
        <f>'Касс.пл.Внеб.(50300) (2)'!G176</f>
        <v>0</v>
      </c>
      <c r="M191" s="160">
        <f>'Касс.пл.Внеб.(50320)'!G176</f>
        <v>0</v>
      </c>
      <c r="N191" s="162"/>
      <c r="O191" s="162"/>
      <c r="P191" s="269"/>
      <c r="Q191" s="269"/>
    </row>
    <row r="192" spans="1:17" ht="15" customHeight="1" x14ac:dyDescent="0.2">
      <c r="A192" s="366"/>
      <c r="B192" s="369"/>
      <c r="C192" s="370"/>
      <c r="D192" s="184" t="s">
        <v>64</v>
      </c>
      <c r="E192" s="184" t="s">
        <v>66</v>
      </c>
      <c r="F192" s="159">
        <f>G192+N192+O192</f>
        <v>0</v>
      </c>
      <c r="G192" s="160">
        <f>H192+I192+J192+K192</f>
        <v>0</v>
      </c>
      <c r="H192" s="160">
        <f>'Касс. план (50400)'!G177</f>
        <v>0</v>
      </c>
      <c r="I192" s="160">
        <f>'Субсидия (50500)'!G177</f>
        <v>0</v>
      </c>
      <c r="J192" s="161">
        <f>'Касс.пл.Мед.стр.(00000)'!G177</f>
        <v>0</v>
      </c>
      <c r="K192" s="160">
        <f>L192+M192</f>
        <v>0</v>
      </c>
      <c r="L192" s="160">
        <f>'Касс.пл.Внеб.(50300) (2)'!G177</f>
        <v>0</v>
      </c>
      <c r="M192" s="160">
        <f>'Касс.пл.Внеб.(50320)'!G177</f>
        <v>0</v>
      </c>
      <c r="N192" s="162"/>
      <c r="O192" s="162"/>
      <c r="P192" s="269"/>
      <c r="Q192" s="269"/>
    </row>
    <row r="193" spans="1:17" ht="15" customHeight="1" x14ac:dyDescent="0.2">
      <c r="A193" s="366"/>
      <c r="B193" s="369"/>
      <c r="C193" s="368" t="s">
        <v>234</v>
      </c>
      <c r="D193" s="183" t="s">
        <v>58</v>
      </c>
      <c r="E193" s="183" t="s">
        <v>58</v>
      </c>
      <c r="F193" s="159">
        <f t="shared" ref="F193:M193" si="42">F194+F195+F196+F197+F198</f>
        <v>5000</v>
      </c>
      <c r="G193" s="160">
        <f t="shared" si="42"/>
        <v>5000</v>
      </c>
      <c r="H193" s="160">
        <f t="shared" si="42"/>
        <v>0</v>
      </c>
      <c r="I193" s="160">
        <f t="shared" si="42"/>
        <v>0</v>
      </c>
      <c r="J193" s="160">
        <f t="shared" si="42"/>
        <v>0</v>
      </c>
      <c r="K193" s="160">
        <f t="shared" si="42"/>
        <v>5000</v>
      </c>
      <c r="L193" s="160">
        <f t="shared" si="42"/>
        <v>5000</v>
      </c>
      <c r="M193" s="160">
        <f t="shared" si="42"/>
        <v>0</v>
      </c>
      <c r="N193" s="160">
        <f>N194+N195+N196+N197</f>
        <v>0</v>
      </c>
      <c r="O193" s="160">
        <f>O194+O195+O196+O197</f>
        <v>0</v>
      </c>
      <c r="P193" s="277">
        <f>P194+P195+P196+P197</f>
        <v>5000</v>
      </c>
      <c r="Q193" s="277">
        <f>Q194+Q195+Q196+Q197</f>
        <v>5000</v>
      </c>
    </row>
    <row r="194" spans="1:17" ht="15" customHeight="1" x14ac:dyDescent="0.2">
      <c r="A194" s="366"/>
      <c r="B194" s="369"/>
      <c r="C194" s="369"/>
      <c r="D194" s="184" t="s">
        <v>60</v>
      </c>
      <c r="E194" s="184" t="s">
        <v>61</v>
      </c>
      <c r="F194" s="159">
        <f>G194+N194+O194</f>
        <v>0</v>
      </c>
      <c r="G194" s="160">
        <f>H194+I194+J194+K194</f>
        <v>0</v>
      </c>
      <c r="H194" s="160">
        <f>'Касс. план (50400)'!G179</f>
        <v>0</v>
      </c>
      <c r="I194" s="160">
        <f>'Субсидия (50500)'!G179</f>
        <v>0</v>
      </c>
      <c r="J194" s="161">
        <f>'Касс.пл.Мед.стр.(00000)'!G179</f>
        <v>0</v>
      </c>
      <c r="K194" s="160">
        <f>L194+M194</f>
        <v>0</v>
      </c>
      <c r="L194" s="160">
        <f>'Касс.пл.Внеб.(50300) (2)'!G179</f>
        <v>0</v>
      </c>
      <c r="M194" s="160">
        <f>'Касс.пл.Внеб.(50320)'!G179</f>
        <v>0</v>
      </c>
      <c r="N194" s="162"/>
      <c r="O194" s="162"/>
      <c r="P194" s="269"/>
      <c r="Q194" s="269"/>
    </row>
    <row r="195" spans="1:17" ht="15" customHeight="1" x14ac:dyDescent="0.2">
      <c r="A195" s="366"/>
      <c r="B195" s="369"/>
      <c r="C195" s="369"/>
      <c r="D195" s="184" t="s">
        <v>62</v>
      </c>
      <c r="E195" s="184" t="s">
        <v>62</v>
      </c>
      <c r="F195" s="159">
        <f>G195+N195+O195</f>
        <v>0</v>
      </c>
      <c r="G195" s="160">
        <f>H195+I195+J195+K195</f>
        <v>0</v>
      </c>
      <c r="H195" s="160">
        <f>'Касс. план (50400)'!G180</f>
        <v>0</v>
      </c>
      <c r="I195" s="160">
        <f>'Субсидия (50500)'!G180</f>
        <v>0</v>
      </c>
      <c r="J195" s="161">
        <f>'Касс.пл.Мед.стр.(00000)'!G180</f>
        <v>0</v>
      </c>
      <c r="K195" s="160">
        <f>L195+M195</f>
        <v>0</v>
      </c>
      <c r="L195" s="160">
        <f>'Касс.пл.Внеб.(50300) (2)'!G180</f>
        <v>0</v>
      </c>
      <c r="M195" s="160">
        <f>'Касс.пл.Внеб.(50320)'!G180</f>
        <v>0</v>
      </c>
      <c r="N195" s="162"/>
      <c r="O195" s="162"/>
      <c r="P195" s="269"/>
      <c r="Q195" s="269"/>
    </row>
    <row r="196" spans="1:17" ht="15" customHeight="1" x14ac:dyDescent="0.2">
      <c r="A196" s="366"/>
      <c r="B196" s="369"/>
      <c r="C196" s="369"/>
      <c r="D196" s="184" t="s">
        <v>63</v>
      </c>
      <c r="E196" s="184" t="s">
        <v>61</v>
      </c>
      <c r="F196" s="159">
        <f>G196+N196+O196</f>
        <v>0</v>
      </c>
      <c r="G196" s="160">
        <f>H196+I196+J196+K196</f>
        <v>0</v>
      </c>
      <c r="H196" s="160">
        <f>'Касс. план (50400)'!G181</f>
        <v>0</v>
      </c>
      <c r="I196" s="160">
        <f>'Субсидия (50500)'!G181</f>
        <v>0</v>
      </c>
      <c r="J196" s="161">
        <f>'Касс.пл.Мед.стр.(00000)'!G181</f>
        <v>0</v>
      </c>
      <c r="K196" s="160">
        <f>L196+M196</f>
        <v>0</v>
      </c>
      <c r="L196" s="160">
        <f>'Касс.пл.Внеб.(50300) (2)'!G181</f>
        <v>0</v>
      </c>
      <c r="M196" s="160">
        <f>'Касс.пл.Внеб.(50320)'!G181</f>
        <v>0</v>
      </c>
      <c r="N196" s="162"/>
      <c r="O196" s="162"/>
      <c r="P196" s="269"/>
      <c r="Q196" s="269"/>
    </row>
    <row r="197" spans="1:17" ht="15" customHeight="1" x14ac:dyDescent="0.2">
      <c r="A197" s="366"/>
      <c r="B197" s="369"/>
      <c r="C197" s="369"/>
      <c r="D197" s="184" t="s">
        <v>64</v>
      </c>
      <c r="E197" s="184" t="s">
        <v>65</v>
      </c>
      <c r="F197" s="159">
        <f>G197+N197+O197</f>
        <v>5000</v>
      </c>
      <c r="G197" s="160">
        <f>H197+I197+J197+K197</f>
        <v>5000</v>
      </c>
      <c r="H197" s="160">
        <f>'Касс. план (50400)'!G182</f>
        <v>0</v>
      </c>
      <c r="I197" s="160">
        <f>'Субсидия (50500)'!G182</f>
        <v>0</v>
      </c>
      <c r="J197" s="161">
        <f>'Касс.пл.Мед.стр.(00000)'!G182</f>
        <v>0</v>
      </c>
      <c r="K197" s="160">
        <f>L197+M197</f>
        <v>5000</v>
      </c>
      <c r="L197" s="160">
        <f>'Касс.пл.Внеб.(50300) (2)'!G182</f>
        <v>5000</v>
      </c>
      <c r="M197" s="160">
        <f>'Касс.пл.Внеб.(50320)'!G182</f>
        <v>0</v>
      </c>
      <c r="N197" s="162"/>
      <c r="O197" s="162"/>
      <c r="P197" s="269">
        <v>5000</v>
      </c>
      <c r="Q197" s="269">
        <v>5000</v>
      </c>
    </row>
    <row r="198" spans="1:17" ht="15" customHeight="1" x14ac:dyDescent="0.2">
      <c r="A198" s="366"/>
      <c r="B198" s="369"/>
      <c r="C198" s="370"/>
      <c r="D198" s="184" t="s">
        <v>64</v>
      </c>
      <c r="E198" s="184" t="s">
        <v>66</v>
      </c>
      <c r="F198" s="159">
        <f>G198+N198+O198</f>
        <v>0</v>
      </c>
      <c r="G198" s="160">
        <f>H198+I198+J198+K198</f>
        <v>0</v>
      </c>
      <c r="H198" s="160">
        <f>'Касс. план (50400)'!G183</f>
        <v>0</v>
      </c>
      <c r="I198" s="160">
        <f>'Субсидия (50500)'!G183</f>
        <v>0</v>
      </c>
      <c r="J198" s="161">
        <f>'Касс.пл.Мед.стр.(00000)'!G183</f>
        <v>0</v>
      </c>
      <c r="K198" s="160">
        <f>L198+M198</f>
        <v>0</v>
      </c>
      <c r="L198" s="160">
        <f>'Касс.пл.Внеб.(50300) (2)'!G183</f>
        <v>0</v>
      </c>
      <c r="M198" s="160">
        <f>'Касс.пл.Внеб.(50320)'!G183</f>
        <v>0</v>
      </c>
      <c r="N198" s="162"/>
      <c r="O198" s="162"/>
      <c r="P198" s="269"/>
      <c r="Q198" s="269"/>
    </row>
    <row r="199" spans="1:17" ht="15" customHeight="1" x14ac:dyDescent="0.2">
      <c r="A199" s="366"/>
      <c r="B199" s="369"/>
      <c r="C199" s="368" t="s">
        <v>235</v>
      </c>
      <c r="D199" s="183" t="s">
        <v>58</v>
      </c>
      <c r="E199" s="183" t="s">
        <v>58</v>
      </c>
      <c r="F199" s="159">
        <f t="shared" ref="F199:M199" si="43">F200+F201+F202+F203+F204</f>
        <v>10000</v>
      </c>
      <c r="G199" s="160">
        <f t="shared" si="43"/>
        <v>10000</v>
      </c>
      <c r="H199" s="160">
        <f t="shared" si="43"/>
        <v>5000</v>
      </c>
      <c r="I199" s="160">
        <f t="shared" si="43"/>
        <v>0</v>
      </c>
      <c r="J199" s="160">
        <f t="shared" si="43"/>
        <v>0</v>
      </c>
      <c r="K199" s="160">
        <f t="shared" si="43"/>
        <v>5000</v>
      </c>
      <c r="L199" s="160">
        <f t="shared" si="43"/>
        <v>5000</v>
      </c>
      <c r="M199" s="160">
        <f t="shared" si="43"/>
        <v>0</v>
      </c>
      <c r="N199" s="160">
        <f>N200+N201+N202+N203</f>
        <v>0</v>
      </c>
      <c r="O199" s="160">
        <f>O200+O201+O202+O203</f>
        <v>0</v>
      </c>
      <c r="P199" s="277">
        <f>P200+P201+P202+P203</f>
        <v>10000</v>
      </c>
      <c r="Q199" s="277">
        <f>Q200+Q201+Q202+Q203</f>
        <v>10000</v>
      </c>
    </row>
    <row r="200" spans="1:17" ht="15" customHeight="1" x14ac:dyDescent="0.2">
      <c r="A200" s="366"/>
      <c r="B200" s="369"/>
      <c r="C200" s="369"/>
      <c r="D200" s="184" t="s">
        <v>60</v>
      </c>
      <c r="E200" s="184" t="s">
        <v>61</v>
      </c>
      <c r="F200" s="159">
        <f>G200+N200+O200</f>
        <v>0</v>
      </c>
      <c r="G200" s="160">
        <f>H200+I200+J200+K200</f>
        <v>0</v>
      </c>
      <c r="H200" s="160">
        <f>'Касс. план (50400)'!G185</f>
        <v>0</v>
      </c>
      <c r="I200" s="160">
        <f>'Субсидия (50500)'!G185</f>
        <v>0</v>
      </c>
      <c r="J200" s="161">
        <f>'Касс.пл.Мед.стр.(00000)'!G185</f>
        <v>0</v>
      </c>
      <c r="K200" s="160">
        <f>L200+M200</f>
        <v>0</v>
      </c>
      <c r="L200" s="160">
        <f>'Касс.пл.Внеб.(50300) (2)'!G185</f>
        <v>0</v>
      </c>
      <c r="M200" s="160">
        <f>'Касс.пл.Внеб.(50320)'!G185</f>
        <v>0</v>
      </c>
      <c r="N200" s="162"/>
      <c r="O200" s="162"/>
      <c r="P200" s="269"/>
      <c r="Q200" s="269"/>
    </row>
    <row r="201" spans="1:17" ht="15" customHeight="1" x14ac:dyDescent="0.2">
      <c r="A201" s="366"/>
      <c r="B201" s="369"/>
      <c r="C201" s="369"/>
      <c r="D201" s="184" t="s">
        <v>62</v>
      </c>
      <c r="E201" s="184" t="s">
        <v>62</v>
      </c>
      <c r="F201" s="159">
        <f>G201+N201+O201</f>
        <v>0</v>
      </c>
      <c r="G201" s="160">
        <f>H201+I201+J201+K201</f>
        <v>0</v>
      </c>
      <c r="H201" s="160">
        <f>'Касс. план (50400)'!G186</f>
        <v>0</v>
      </c>
      <c r="I201" s="160">
        <f>'Субсидия (50500)'!G186</f>
        <v>0</v>
      </c>
      <c r="J201" s="161">
        <f>'Касс.пл.Мед.стр.(00000)'!G186</f>
        <v>0</v>
      </c>
      <c r="K201" s="160">
        <f>L201+M201</f>
        <v>0</v>
      </c>
      <c r="L201" s="160">
        <f>'Касс.пл.Внеб.(50300) (2)'!G186</f>
        <v>0</v>
      </c>
      <c r="M201" s="160">
        <f>'Касс.пл.Внеб.(50320)'!G186</f>
        <v>0</v>
      </c>
      <c r="N201" s="162"/>
      <c r="O201" s="162"/>
      <c r="P201" s="269"/>
      <c r="Q201" s="269"/>
    </row>
    <row r="202" spans="1:17" ht="15" customHeight="1" x14ac:dyDescent="0.2">
      <c r="A202" s="366"/>
      <c r="B202" s="369"/>
      <c r="C202" s="369"/>
      <c r="D202" s="184" t="s">
        <v>63</v>
      </c>
      <c r="E202" s="184" t="s">
        <v>61</v>
      </c>
      <c r="F202" s="159">
        <f>G202+N202+O202</f>
        <v>0</v>
      </c>
      <c r="G202" s="160">
        <f>H202+I202+J202+K202</f>
        <v>0</v>
      </c>
      <c r="H202" s="160">
        <f>'Касс. план (50400)'!G187</f>
        <v>0</v>
      </c>
      <c r="I202" s="160">
        <f>'Субсидия (50500)'!G187</f>
        <v>0</v>
      </c>
      <c r="J202" s="161">
        <f>'Касс.пл.Мед.стр.(00000)'!G187</f>
        <v>0</v>
      </c>
      <c r="K202" s="160">
        <f>L202+M202</f>
        <v>0</v>
      </c>
      <c r="L202" s="160">
        <f>'Касс.пл.Внеб.(50300) (2)'!G187</f>
        <v>0</v>
      </c>
      <c r="M202" s="160">
        <f>'Касс.пл.Внеб.(50320)'!G187</f>
        <v>0</v>
      </c>
      <c r="N202" s="162"/>
      <c r="O202" s="162"/>
      <c r="P202" s="269"/>
      <c r="Q202" s="269"/>
    </row>
    <row r="203" spans="1:17" ht="15" customHeight="1" x14ac:dyDescent="0.2">
      <c r="A203" s="366"/>
      <c r="B203" s="369"/>
      <c r="C203" s="369"/>
      <c r="D203" s="184" t="s">
        <v>64</v>
      </c>
      <c r="E203" s="184" t="s">
        <v>65</v>
      </c>
      <c r="F203" s="159">
        <f>G203+N203+O203</f>
        <v>10000</v>
      </c>
      <c r="G203" s="160">
        <f>H203+I203+J203+K203</f>
        <v>10000</v>
      </c>
      <c r="H203" s="160">
        <f>'Касс. план (50400)'!G188</f>
        <v>5000</v>
      </c>
      <c r="I203" s="160">
        <f>'Субсидия (50500)'!G188</f>
        <v>0</v>
      </c>
      <c r="J203" s="161">
        <f>'Касс.пл.Мед.стр.(00000)'!G188</f>
        <v>0</v>
      </c>
      <c r="K203" s="160">
        <f>L203+M203</f>
        <v>5000</v>
      </c>
      <c r="L203" s="160">
        <f>'Касс.пл.Внеб.(50300) (2)'!G188</f>
        <v>5000</v>
      </c>
      <c r="M203" s="160">
        <f>'Касс.пл.Внеб.(50320)'!G188</f>
        <v>0</v>
      </c>
      <c r="N203" s="162"/>
      <c r="O203" s="162"/>
      <c r="P203" s="269">
        <v>10000</v>
      </c>
      <c r="Q203" s="269">
        <v>10000</v>
      </c>
    </row>
    <row r="204" spans="1:17" ht="15" customHeight="1" x14ac:dyDescent="0.2">
      <c r="A204" s="367"/>
      <c r="B204" s="370"/>
      <c r="C204" s="370"/>
      <c r="D204" s="184" t="s">
        <v>64</v>
      </c>
      <c r="E204" s="184" t="s">
        <v>66</v>
      </c>
      <c r="F204" s="159">
        <f>G204+N204+O204</f>
        <v>0</v>
      </c>
      <c r="G204" s="160">
        <f>H204+I204+J204+K204</f>
        <v>0</v>
      </c>
      <c r="H204" s="160">
        <f>'Касс. план (50400)'!G189</f>
        <v>0</v>
      </c>
      <c r="I204" s="160">
        <f>'Субсидия (50500)'!G189</f>
        <v>0</v>
      </c>
      <c r="J204" s="161">
        <f>'Касс.пл.Мед.стр.(00000)'!G189</f>
        <v>0</v>
      </c>
      <c r="K204" s="160">
        <f>L204+M204</f>
        <v>0</v>
      </c>
      <c r="L204" s="160">
        <f>'Касс.пл.Внеб.(50300) (2)'!G189</f>
        <v>0</v>
      </c>
      <c r="M204" s="160">
        <f>'Касс.пл.Внеб.(50320)'!G189</f>
        <v>0</v>
      </c>
      <c r="N204" s="162"/>
      <c r="O204" s="162"/>
      <c r="P204" s="269"/>
      <c r="Q204" s="269"/>
    </row>
    <row r="205" spans="1:17" ht="28.5" x14ac:dyDescent="0.2">
      <c r="A205" s="185" t="s">
        <v>90</v>
      </c>
      <c r="B205" s="152">
        <v>300</v>
      </c>
      <c r="C205" s="152" t="s">
        <v>183</v>
      </c>
      <c r="D205" s="152" t="s">
        <v>183</v>
      </c>
      <c r="E205" s="152" t="s">
        <v>183</v>
      </c>
      <c r="F205" s="159">
        <f t="shared" ref="F205:Q205" si="44">F207+F213+F219+F225</f>
        <v>4331600</v>
      </c>
      <c r="G205" s="160">
        <f t="shared" si="44"/>
        <v>4331600</v>
      </c>
      <c r="H205" s="160">
        <f t="shared" si="44"/>
        <v>2861600</v>
      </c>
      <c r="I205" s="160">
        <f t="shared" si="44"/>
        <v>0</v>
      </c>
      <c r="J205" s="160">
        <f t="shared" si="44"/>
        <v>0</v>
      </c>
      <c r="K205" s="160">
        <f t="shared" si="44"/>
        <v>1470000</v>
      </c>
      <c r="L205" s="160">
        <f t="shared" si="44"/>
        <v>1470000</v>
      </c>
      <c r="M205" s="160">
        <f t="shared" si="44"/>
        <v>0</v>
      </c>
      <c r="N205" s="160">
        <f t="shared" si="44"/>
        <v>0</v>
      </c>
      <c r="O205" s="160">
        <f t="shared" si="44"/>
        <v>0</v>
      </c>
      <c r="P205" s="277">
        <f t="shared" si="44"/>
        <v>4331600</v>
      </c>
      <c r="Q205" s="277">
        <f t="shared" si="44"/>
        <v>4331600</v>
      </c>
    </row>
    <row r="206" spans="1:17" x14ac:dyDescent="0.2">
      <c r="A206" s="91" t="s">
        <v>74</v>
      </c>
      <c r="B206" s="158" t="s">
        <v>183</v>
      </c>
      <c r="C206" s="158" t="s">
        <v>183</v>
      </c>
      <c r="D206" s="158" t="s">
        <v>183</v>
      </c>
      <c r="E206" s="158" t="s">
        <v>183</v>
      </c>
      <c r="F206" s="152" t="s">
        <v>183</v>
      </c>
      <c r="G206" s="158" t="s">
        <v>183</v>
      </c>
      <c r="H206" s="158" t="s">
        <v>183</v>
      </c>
      <c r="I206" s="158" t="s">
        <v>183</v>
      </c>
      <c r="J206" s="158" t="s">
        <v>183</v>
      </c>
      <c r="K206" s="158" t="s">
        <v>183</v>
      </c>
      <c r="L206" s="158" t="s">
        <v>183</v>
      </c>
      <c r="M206" s="158" t="s">
        <v>183</v>
      </c>
      <c r="N206" s="166" t="s">
        <v>183</v>
      </c>
      <c r="O206" s="166" t="s">
        <v>183</v>
      </c>
      <c r="P206" s="278" t="s">
        <v>183</v>
      </c>
      <c r="Q206" s="278" t="s">
        <v>183</v>
      </c>
    </row>
    <row r="207" spans="1:17" ht="14.1" customHeight="1" x14ac:dyDescent="0.2">
      <c r="A207" s="365" t="s">
        <v>91</v>
      </c>
      <c r="B207" s="368" t="s">
        <v>236</v>
      </c>
      <c r="C207" s="368" t="s">
        <v>211</v>
      </c>
      <c r="D207" s="183" t="s">
        <v>58</v>
      </c>
      <c r="E207" s="183" t="s">
        <v>58</v>
      </c>
      <c r="F207" s="159">
        <f t="shared" ref="F207:M207" si="45">F208+F209+F210+F211+F212</f>
        <v>60000</v>
      </c>
      <c r="G207" s="160">
        <f t="shared" si="45"/>
        <v>60000</v>
      </c>
      <c r="H207" s="160">
        <f t="shared" si="45"/>
        <v>60000</v>
      </c>
      <c r="I207" s="160">
        <f t="shared" si="45"/>
        <v>0</v>
      </c>
      <c r="J207" s="160">
        <f t="shared" si="45"/>
        <v>0</v>
      </c>
      <c r="K207" s="160">
        <f t="shared" si="45"/>
        <v>0</v>
      </c>
      <c r="L207" s="160">
        <f t="shared" si="45"/>
        <v>0</v>
      </c>
      <c r="M207" s="160">
        <f t="shared" si="45"/>
        <v>0</v>
      </c>
      <c r="N207" s="160">
        <f>N208+N209+N210+N211</f>
        <v>0</v>
      </c>
      <c r="O207" s="160">
        <f>O208+O209+O210+O211</f>
        <v>0</v>
      </c>
      <c r="P207" s="277">
        <f>P208+P209+P210+P211</f>
        <v>60000</v>
      </c>
      <c r="Q207" s="277">
        <f>Q208+Q209+Q210+Q211</f>
        <v>60000</v>
      </c>
    </row>
    <row r="208" spans="1:17" x14ac:dyDescent="0.2">
      <c r="A208" s="366"/>
      <c r="B208" s="369"/>
      <c r="C208" s="369"/>
      <c r="D208" s="184" t="s">
        <v>60</v>
      </c>
      <c r="E208" s="184" t="s">
        <v>61</v>
      </c>
      <c r="F208" s="159">
        <f>G208+N208+O208</f>
        <v>0</v>
      </c>
      <c r="G208" s="160">
        <f>H208+I208+J208+K208</f>
        <v>0</v>
      </c>
      <c r="H208" s="160">
        <f>'Касс. план (50400)'!G193</f>
        <v>0</v>
      </c>
      <c r="I208" s="160">
        <f>'Субсидия (50500)'!G193</f>
        <v>0</v>
      </c>
      <c r="J208" s="161">
        <f>'Касс.пл.Мед.стр.(00000)'!G193</f>
        <v>0</v>
      </c>
      <c r="K208" s="160">
        <f>L208+M208</f>
        <v>0</v>
      </c>
      <c r="L208" s="160">
        <f>'Касс.пл.Внеб.(50300) (2)'!G193</f>
        <v>0</v>
      </c>
      <c r="M208" s="160">
        <f>'Касс.пл.Внеб.(50320)'!G193</f>
        <v>0</v>
      </c>
      <c r="N208" s="162"/>
      <c r="O208" s="162"/>
      <c r="P208" s="269"/>
      <c r="Q208" s="269"/>
    </row>
    <row r="209" spans="1:17" x14ac:dyDescent="0.2">
      <c r="A209" s="366"/>
      <c r="B209" s="369"/>
      <c r="C209" s="369"/>
      <c r="D209" s="184" t="s">
        <v>62</v>
      </c>
      <c r="E209" s="184" t="s">
        <v>62</v>
      </c>
      <c r="F209" s="159">
        <f>G209+N209+O209</f>
        <v>0</v>
      </c>
      <c r="G209" s="160">
        <f>H209+I209+J209+K209</f>
        <v>0</v>
      </c>
      <c r="H209" s="160">
        <f>'Касс. план (50400)'!G194</f>
        <v>0</v>
      </c>
      <c r="I209" s="160">
        <f>'Субсидия (50500)'!G194</f>
        <v>0</v>
      </c>
      <c r="J209" s="161">
        <f>'Касс.пл.Мед.стр.(00000)'!G194</f>
        <v>0</v>
      </c>
      <c r="K209" s="160">
        <f>L209+M209</f>
        <v>0</v>
      </c>
      <c r="L209" s="160">
        <f>'Касс.пл.Внеб.(50300) (2)'!G194</f>
        <v>0</v>
      </c>
      <c r="M209" s="160">
        <f>'Касс.пл.Внеб.(50320)'!G194</f>
        <v>0</v>
      </c>
      <c r="N209" s="162"/>
      <c r="O209" s="162"/>
      <c r="P209" s="269"/>
      <c r="Q209" s="269"/>
    </row>
    <row r="210" spans="1:17" x14ac:dyDescent="0.2">
      <c r="A210" s="366"/>
      <c r="B210" s="369"/>
      <c r="C210" s="369"/>
      <c r="D210" s="184" t="s">
        <v>63</v>
      </c>
      <c r="E210" s="184" t="s">
        <v>61</v>
      </c>
      <c r="F210" s="159">
        <f>G210+N210+O210</f>
        <v>0</v>
      </c>
      <c r="G210" s="160">
        <f>H210+I210+J210+K210</f>
        <v>0</v>
      </c>
      <c r="H210" s="160">
        <f>'Касс. план (50400)'!G195</f>
        <v>0</v>
      </c>
      <c r="I210" s="160">
        <f>'Субсидия (50500)'!G195</f>
        <v>0</v>
      </c>
      <c r="J210" s="161">
        <f>'Касс.пл.Мед.стр.(00000)'!G195</f>
        <v>0</v>
      </c>
      <c r="K210" s="160">
        <f>L210+M210</f>
        <v>0</v>
      </c>
      <c r="L210" s="160">
        <f>'Касс.пл.Внеб.(50300) (2)'!G195</f>
        <v>0</v>
      </c>
      <c r="M210" s="160">
        <f>'Касс.пл.Внеб.(50320)'!G195</f>
        <v>0</v>
      </c>
      <c r="N210" s="162"/>
      <c r="O210" s="162"/>
      <c r="P210" s="269"/>
      <c r="Q210" s="269"/>
    </row>
    <row r="211" spans="1:17" x14ac:dyDescent="0.2">
      <c r="A211" s="366"/>
      <c r="B211" s="369"/>
      <c r="C211" s="369"/>
      <c r="D211" s="184" t="s">
        <v>64</v>
      </c>
      <c r="E211" s="184" t="s">
        <v>65</v>
      </c>
      <c r="F211" s="159">
        <f>G211+N211+O211</f>
        <v>60000</v>
      </c>
      <c r="G211" s="160">
        <f>H211+I211+J211+K211</f>
        <v>60000</v>
      </c>
      <c r="H211" s="160">
        <f>'Касс. план (50400)'!G196</f>
        <v>60000</v>
      </c>
      <c r="I211" s="160">
        <f>'Субсидия (50500)'!G196</f>
        <v>0</v>
      </c>
      <c r="J211" s="161">
        <f>'Касс.пл.Мед.стр.(00000)'!G196</f>
        <v>0</v>
      </c>
      <c r="K211" s="160">
        <f>L211+M211</f>
        <v>0</v>
      </c>
      <c r="L211" s="160">
        <f>'Касс.пл.Внеб.(50300) (2)'!G196</f>
        <v>0</v>
      </c>
      <c r="M211" s="160">
        <f>'Касс.пл.Внеб.(50320)'!G196</f>
        <v>0</v>
      </c>
      <c r="N211" s="162"/>
      <c r="O211" s="162"/>
      <c r="P211" s="269">
        <v>60000</v>
      </c>
      <c r="Q211" s="269">
        <v>60000</v>
      </c>
    </row>
    <row r="212" spans="1:17" x14ac:dyDescent="0.2">
      <c r="A212" s="367"/>
      <c r="B212" s="370"/>
      <c r="C212" s="370"/>
      <c r="D212" s="184" t="s">
        <v>64</v>
      </c>
      <c r="E212" s="184" t="s">
        <v>66</v>
      </c>
      <c r="F212" s="159">
        <f>G212+N212+O212</f>
        <v>0</v>
      </c>
      <c r="G212" s="160">
        <f>H212+I212+J212+K212</f>
        <v>0</v>
      </c>
      <c r="H212" s="160">
        <f>'Касс. план (50400)'!G197</f>
        <v>0</v>
      </c>
      <c r="I212" s="160">
        <f>'Субсидия (50500)'!G197</f>
        <v>0</v>
      </c>
      <c r="J212" s="161">
        <f>'Касс.пл.Мед.стр.(00000)'!G197</f>
        <v>0</v>
      </c>
      <c r="K212" s="160">
        <f>L212+M212</f>
        <v>0</v>
      </c>
      <c r="L212" s="160">
        <f>'Касс.пл.Внеб.(50300) (2)'!G197</f>
        <v>0</v>
      </c>
      <c r="M212" s="160">
        <f>'Касс.пл.Внеб.(50320)'!G197</f>
        <v>0</v>
      </c>
      <c r="N212" s="162"/>
      <c r="O212" s="162"/>
      <c r="P212" s="269"/>
      <c r="Q212" s="269"/>
    </row>
    <row r="213" spans="1:17" ht="15" customHeight="1" x14ac:dyDescent="0.2">
      <c r="A213" s="365" t="s">
        <v>93</v>
      </c>
      <c r="B213" s="368" t="s">
        <v>237</v>
      </c>
      <c r="C213" s="368" t="s">
        <v>211</v>
      </c>
      <c r="D213" s="183" t="s">
        <v>58</v>
      </c>
      <c r="E213" s="183" t="s">
        <v>58</v>
      </c>
      <c r="F213" s="159">
        <f t="shared" ref="F213:M213" si="46">F214+F215+F216+F217+F218</f>
        <v>0</v>
      </c>
      <c r="G213" s="160">
        <f t="shared" si="46"/>
        <v>0</v>
      </c>
      <c r="H213" s="160">
        <f t="shared" si="46"/>
        <v>0</v>
      </c>
      <c r="I213" s="160">
        <f t="shared" si="46"/>
        <v>0</v>
      </c>
      <c r="J213" s="160">
        <f t="shared" si="46"/>
        <v>0</v>
      </c>
      <c r="K213" s="160">
        <f t="shared" si="46"/>
        <v>0</v>
      </c>
      <c r="L213" s="160">
        <f t="shared" si="46"/>
        <v>0</v>
      </c>
      <c r="M213" s="160">
        <f t="shared" si="46"/>
        <v>0</v>
      </c>
      <c r="N213" s="160">
        <f>N214+N215+N216+N217</f>
        <v>0</v>
      </c>
      <c r="O213" s="160">
        <f>O214+O215+O216+O217</f>
        <v>0</v>
      </c>
      <c r="P213" s="277">
        <f>P214+P215+P216+P217</f>
        <v>0</v>
      </c>
      <c r="Q213" s="277">
        <f>Q214+Q215+Q216+Q217</f>
        <v>0</v>
      </c>
    </row>
    <row r="214" spans="1:17" ht="15" customHeight="1" x14ac:dyDescent="0.2">
      <c r="A214" s="366"/>
      <c r="B214" s="369"/>
      <c r="C214" s="369"/>
      <c r="D214" s="184" t="s">
        <v>60</v>
      </c>
      <c r="E214" s="184" t="s">
        <v>61</v>
      </c>
      <c r="F214" s="159">
        <f>G214+N214+O214</f>
        <v>0</v>
      </c>
      <c r="G214" s="160">
        <f>H214+I214+J214+K214</f>
        <v>0</v>
      </c>
      <c r="H214" s="160">
        <f>'Касс. план (50400)'!G199</f>
        <v>0</v>
      </c>
      <c r="I214" s="160">
        <f>'Субсидия (50500)'!G199</f>
        <v>0</v>
      </c>
      <c r="J214" s="161">
        <f>'Касс.пл.Мед.стр.(00000)'!G199</f>
        <v>0</v>
      </c>
      <c r="K214" s="160">
        <f>L214+M214</f>
        <v>0</v>
      </c>
      <c r="L214" s="160">
        <f>'Касс.пл.Внеб.(50300) (2)'!G199</f>
        <v>0</v>
      </c>
      <c r="M214" s="160">
        <f>'Касс.пл.Внеб.(50320)'!G199</f>
        <v>0</v>
      </c>
      <c r="N214" s="162"/>
      <c r="O214" s="162"/>
      <c r="P214" s="269"/>
      <c r="Q214" s="269"/>
    </row>
    <row r="215" spans="1:17" ht="15" customHeight="1" x14ac:dyDescent="0.2">
      <c r="A215" s="366"/>
      <c r="B215" s="369"/>
      <c r="C215" s="369"/>
      <c r="D215" s="184" t="s">
        <v>62</v>
      </c>
      <c r="E215" s="184" t="s">
        <v>62</v>
      </c>
      <c r="F215" s="159">
        <f>G215+N215+O215</f>
        <v>0</v>
      </c>
      <c r="G215" s="160">
        <f>H215+I215+J215+K215</f>
        <v>0</v>
      </c>
      <c r="H215" s="160">
        <f>'Касс. план (50400)'!G200</f>
        <v>0</v>
      </c>
      <c r="I215" s="160">
        <f>'Субсидия (50500)'!G200</f>
        <v>0</v>
      </c>
      <c r="J215" s="161">
        <f>'Касс.пл.Мед.стр.(00000)'!G200</f>
        <v>0</v>
      </c>
      <c r="K215" s="160">
        <f>L215+M215</f>
        <v>0</v>
      </c>
      <c r="L215" s="160">
        <f>'Касс.пл.Внеб.(50300) (2)'!G200</f>
        <v>0</v>
      </c>
      <c r="M215" s="160">
        <f>'Касс.пл.Внеб.(50320)'!G200</f>
        <v>0</v>
      </c>
      <c r="N215" s="162"/>
      <c r="O215" s="162"/>
      <c r="P215" s="269"/>
      <c r="Q215" s="269"/>
    </row>
    <row r="216" spans="1:17" ht="15" customHeight="1" x14ac:dyDescent="0.2">
      <c r="A216" s="366"/>
      <c r="B216" s="369"/>
      <c r="C216" s="369"/>
      <c r="D216" s="184" t="s">
        <v>63</v>
      </c>
      <c r="E216" s="184" t="s">
        <v>61</v>
      </c>
      <c r="F216" s="159">
        <f>G216+N216+O216</f>
        <v>0</v>
      </c>
      <c r="G216" s="160">
        <f>H216+I216+J216+K216</f>
        <v>0</v>
      </c>
      <c r="H216" s="160">
        <f>'Касс. план (50400)'!G201</f>
        <v>0</v>
      </c>
      <c r="I216" s="160">
        <f>'Субсидия (50500)'!G201</f>
        <v>0</v>
      </c>
      <c r="J216" s="161">
        <f>'Касс.пл.Мед.стр.(00000)'!G201</f>
        <v>0</v>
      </c>
      <c r="K216" s="160">
        <f>L216+M216</f>
        <v>0</v>
      </c>
      <c r="L216" s="160">
        <f>'Касс.пл.Внеб.(50300) (2)'!G201</f>
        <v>0</v>
      </c>
      <c r="M216" s="160">
        <f>'Касс.пл.Внеб.(50320)'!G201</f>
        <v>0</v>
      </c>
      <c r="N216" s="162"/>
      <c r="O216" s="162"/>
      <c r="P216" s="269"/>
      <c r="Q216" s="269"/>
    </row>
    <row r="217" spans="1:17" ht="15" customHeight="1" x14ac:dyDescent="0.2">
      <c r="A217" s="366"/>
      <c r="B217" s="369"/>
      <c r="C217" s="369"/>
      <c r="D217" s="184" t="s">
        <v>64</v>
      </c>
      <c r="E217" s="184" t="s">
        <v>65</v>
      </c>
      <c r="F217" s="159">
        <f>G217+N217+O217</f>
        <v>0</v>
      </c>
      <c r="G217" s="160">
        <f>H217+I217+J217+K217</f>
        <v>0</v>
      </c>
      <c r="H217" s="160">
        <f>'Касс. план (50400)'!G202</f>
        <v>0</v>
      </c>
      <c r="I217" s="160">
        <f>'Субсидия (50500)'!G202</f>
        <v>0</v>
      </c>
      <c r="J217" s="161">
        <f>'Касс.пл.Мед.стр.(00000)'!G202</f>
        <v>0</v>
      </c>
      <c r="K217" s="160">
        <f>L217+M217</f>
        <v>0</v>
      </c>
      <c r="L217" s="160">
        <f>'Касс.пл.Внеб.(50300) (2)'!G202</f>
        <v>0</v>
      </c>
      <c r="M217" s="160">
        <f>'Касс.пл.Внеб.(50320)'!G202</f>
        <v>0</v>
      </c>
      <c r="N217" s="162"/>
      <c r="O217" s="162"/>
      <c r="P217" s="269"/>
      <c r="Q217" s="269"/>
    </row>
    <row r="218" spans="1:17" ht="15" customHeight="1" x14ac:dyDescent="0.2">
      <c r="A218" s="367"/>
      <c r="B218" s="370"/>
      <c r="C218" s="370"/>
      <c r="D218" s="184" t="s">
        <v>64</v>
      </c>
      <c r="E218" s="184" t="s">
        <v>66</v>
      </c>
      <c r="F218" s="159">
        <f>G218+N218+O218</f>
        <v>0</v>
      </c>
      <c r="G218" s="160">
        <f>H218+I218+J218+K218</f>
        <v>0</v>
      </c>
      <c r="H218" s="160">
        <f>'Касс. план (50400)'!G203</f>
        <v>0</v>
      </c>
      <c r="I218" s="160">
        <f>'Субсидия (50500)'!G203</f>
        <v>0</v>
      </c>
      <c r="J218" s="161">
        <f>'Касс.пл.Мед.стр.(00000)'!G203</f>
        <v>0</v>
      </c>
      <c r="K218" s="160">
        <f>L218+M218</f>
        <v>0</v>
      </c>
      <c r="L218" s="160">
        <f>'Касс.пл.Внеб.(50300) (2)'!G203</f>
        <v>0</v>
      </c>
      <c r="M218" s="160">
        <f>'Касс.пл.Внеб.(50320)'!G203</f>
        <v>0</v>
      </c>
      <c r="N218" s="162"/>
      <c r="O218" s="162"/>
      <c r="P218" s="269"/>
      <c r="Q218" s="269"/>
    </row>
    <row r="219" spans="1:17" ht="15" customHeight="1" x14ac:dyDescent="0.2">
      <c r="A219" s="372" t="s">
        <v>94</v>
      </c>
      <c r="B219" s="368" t="s">
        <v>238</v>
      </c>
      <c r="C219" s="368" t="s">
        <v>211</v>
      </c>
      <c r="D219" s="183" t="s">
        <v>58</v>
      </c>
      <c r="E219" s="183" t="s">
        <v>58</v>
      </c>
      <c r="F219" s="159">
        <f t="shared" ref="F219:M219" si="47">F220+F221+F222+F223+F224</f>
        <v>0</v>
      </c>
      <c r="G219" s="160">
        <f t="shared" si="47"/>
        <v>0</v>
      </c>
      <c r="H219" s="160">
        <f t="shared" si="47"/>
        <v>0</v>
      </c>
      <c r="I219" s="160">
        <f t="shared" si="47"/>
        <v>0</v>
      </c>
      <c r="J219" s="160">
        <f t="shared" si="47"/>
        <v>0</v>
      </c>
      <c r="K219" s="160">
        <f t="shared" si="47"/>
        <v>0</v>
      </c>
      <c r="L219" s="160">
        <f t="shared" si="47"/>
        <v>0</v>
      </c>
      <c r="M219" s="160">
        <f t="shared" si="47"/>
        <v>0</v>
      </c>
      <c r="N219" s="160">
        <f>N220+N221+N222+N223</f>
        <v>0</v>
      </c>
      <c r="O219" s="160">
        <f>O220+O221+O222+O223</f>
        <v>0</v>
      </c>
      <c r="P219" s="277">
        <f>P220+P221+P222+P223</f>
        <v>0</v>
      </c>
      <c r="Q219" s="277">
        <f>Q220+Q221+Q222+Q223</f>
        <v>0</v>
      </c>
    </row>
    <row r="220" spans="1:17" ht="15" customHeight="1" x14ac:dyDescent="0.2">
      <c r="A220" s="373"/>
      <c r="B220" s="369"/>
      <c r="C220" s="369"/>
      <c r="D220" s="184" t="s">
        <v>60</v>
      </c>
      <c r="E220" s="184" t="s">
        <v>61</v>
      </c>
      <c r="F220" s="159">
        <f>G220+N220+O220</f>
        <v>0</v>
      </c>
      <c r="G220" s="160">
        <f>H220+I220+J220+K220</f>
        <v>0</v>
      </c>
      <c r="H220" s="160">
        <f>'Касс. план (50400)'!G205</f>
        <v>0</v>
      </c>
      <c r="I220" s="160">
        <f>'Субсидия (50500)'!G205</f>
        <v>0</v>
      </c>
      <c r="J220" s="161">
        <f>'Касс.пл.Мед.стр.(00000)'!G205</f>
        <v>0</v>
      </c>
      <c r="K220" s="160">
        <f>L220+M220</f>
        <v>0</v>
      </c>
      <c r="L220" s="160">
        <f>'Касс.пл.Внеб.(50300) (2)'!G205</f>
        <v>0</v>
      </c>
      <c r="M220" s="160">
        <f>'Касс.пл.Внеб.(50320)'!G205</f>
        <v>0</v>
      </c>
      <c r="N220" s="162"/>
      <c r="O220" s="162"/>
      <c r="P220" s="269"/>
      <c r="Q220" s="269"/>
    </row>
    <row r="221" spans="1:17" ht="15" customHeight="1" x14ac:dyDescent="0.2">
      <c r="A221" s="373"/>
      <c r="B221" s="369"/>
      <c r="C221" s="369"/>
      <c r="D221" s="184" t="s">
        <v>62</v>
      </c>
      <c r="E221" s="184" t="s">
        <v>62</v>
      </c>
      <c r="F221" s="159">
        <f>G221+N221+O221</f>
        <v>0</v>
      </c>
      <c r="G221" s="160">
        <f>H221+I221+J221+K221</f>
        <v>0</v>
      </c>
      <c r="H221" s="160">
        <f>'Касс. план (50400)'!G206</f>
        <v>0</v>
      </c>
      <c r="I221" s="160">
        <f>'Субсидия (50500)'!G206</f>
        <v>0</v>
      </c>
      <c r="J221" s="161">
        <f>'Касс.пл.Мед.стр.(00000)'!G206</f>
        <v>0</v>
      </c>
      <c r="K221" s="160">
        <f>L221+M221</f>
        <v>0</v>
      </c>
      <c r="L221" s="160">
        <f>'Касс.пл.Внеб.(50300) (2)'!G206</f>
        <v>0</v>
      </c>
      <c r="M221" s="160">
        <f>'Касс.пл.Внеб.(50320)'!G206</f>
        <v>0</v>
      </c>
      <c r="N221" s="162"/>
      <c r="O221" s="162"/>
      <c r="P221" s="269"/>
      <c r="Q221" s="269"/>
    </row>
    <row r="222" spans="1:17" ht="15" customHeight="1" x14ac:dyDescent="0.2">
      <c r="A222" s="373"/>
      <c r="B222" s="369"/>
      <c r="C222" s="369"/>
      <c r="D222" s="184" t="s">
        <v>63</v>
      </c>
      <c r="E222" s="184" t="s">
        <v>61</v>
      </c>
      <c r="F222" s="159">
        <f>G222+N222+O222</f>
        <v>0</v>
      </c>
      <c r="G222" s="160">
        <f>H222+I222+J222+K222</f>
        <v>0</v>
      </c>
      <c r="H222" s="160">
        <f>'Касс. план (50400)'!G207</f>
        <v>0</v>
      </c>
      <c r="I222" s="160">
        <f>'Субсидия (50500)'!G207</f>
        <v>0</v>
      </c>
      <c r="J222" s="161">
        <f>'Касс.пл.Мед.стр.(00000)'!G207</f>
        <v>0</v>
      </c>
      <c r="K222" s="160">
        <f>L222+M222</f>
        <v>0</v>
      </c>
      <c r="L222" s="160">
        <f>'Касс.пл.Внеб.(50300) (2)'!G207</f>
        <v>0</v>
      </c>
      <c r="M222" s="160">
        <f>'Касс.пл.Внеб.(50320)'!G207</f>
        <v>0</v>
      </c>
      <c r="N222" s="162"/>
      <c r="O222" s="162"/>
      <c r="P222" s="269"/>
      <c r="Q222" s="269"/>
    </row>
    <row r="223" spans="1:17" ht="15" customHeight="1" x14ac:dyDescent="0.2">
      <c r="A223" s="373"/>
      <c r="B223" s="369"/>
      <c r="C223" s="369"/>
      <c r="D223" s="184" t="s">
        <v>64</v>
      </c>
      <c r="E223" s="184" t="s">
        <v>65</v>
      </c>
      <c r="F223" s="159">
        <f>G223+N223+O223</f>
        <v>0</v>
      </c>
      <c r="G223" s="160">
        <f>H223+I223+J223+K223</f>
        <v>0</v>
      </c>
      <c r="H223" s="160">
        <f>'Касс. план (50400)'!G208</f>
        <v>0</v>
      </c>
      <c r="I223" s="160">
        <f>'Субсидия (50500)'!G208</f>
        <v>0</v>
      </c>
      <c r="J223" s="161">
        <f>'Касс.пл.Мед.стр.(00000)'!G208</f>
        <v>0</v>
      </c>
      <c r="K223" s="160">
        <f>L223+M223</f>
        <v>0</v>
      </c>
      <c r="L223" s="160">
        <f>'Касс.пл.Внеб.(50300) (2)'!G208</f>
        <v>0</v>
      </c>
      <c r="M223" s="160">
        <f>'Касс.пл.Внеб.(50320)'!G208</f>
        <v>0</v>
      </c>
      <c r="N223" s="162"/>
      <c r="O223" s="162"/>
      <c r="P223" s="269"/>
      <c r="Q223" s="269"/>
    </row>
    <row r="224" spans="1:17" ht="15" customHeight="1" x14ac:dyDescent="0.2">
      <c r="A224" s="374"/>
      <c r="B224" s="370"/>
      <c r="C224" s="370"/>
      <c r="D224" s="184" t="s">
        <v>64</v>
      </c>
      <c r="E224" s="184" t="s">
        <v>66</v>
      </c>
      <c r="F224" s="159">
        <f>G224+N224+O224</f>
        <v>0</v>
      </c>
      <c r="G224" s="160">
        <f>H224+I224+J224+K224</f>
        <v>0</v>
      </c>
      <c r="H224" s="160">
        <f>'Касс. план (50400)'!G209</f>
        <v>0</v>
      </c>
      <c r="I224" s="160">
        <f>'Субсидия (50500)'!G209</f>
        <v>0</v>
      </c>
      <c r="J224" s="161">
        <f>'Касс.пл.Мед.стр.(00000)'!G209</f>
        <v>0</v>
      </c>
      <c r="K224" s="160">
        <f>L224+M224</f>
        <v>0</v>
      </c>
      <c r="L224" s="160">
        <f>'Касс.пл.Внеб.(50300) (2)'!G209</f>
        <v>0</v>
      </c>
      <c r="M224" s="160">
        <f>'Касс.пл.Внеб.(50320)'!G209</f>
        <v>0</v>
      </c>
      <c r="N224" s="162"/>
      <c r="O224" s="162"/>
      <c r="P224" s="269"/>
      <c r="Q224" s="269"/>
    </row>
    <row r="225" spans="1:17" ht="14.1" customHeight="1" x14ac:dyDescent="0.2">
      <c r="A225" s="365" t="s">
        <v>95</v>
      </c>
      <c r="B225" s="368" t="s">
        <v>239</v>
      </c>
      <c r="C225" s="368" t="s">
        <v>240</v>
      </c>
      <c r="D225" s="183" t="s">
        <v>58</v>
      </c>
      <c r="E225" s="183" t="s">
        <v>58</v>
      </c>
      <c r="F225" s="159">
        <f t="shared" ref="F225:M225" si="48">F226+F227+F228+F229+F230</f>
        <v>4271600</v>
      </c>
      <c r="G225" s="160">
        <f t="shared" si="48"/>
        <v>4271600</v>
      </c>
      <c r="H225" s="160">
        <f t="shared" si="48"/>
        <v>2801600</v>
      </c>
      <c r="I225" s="160">
        <f t="shared" si="48"/>
        <v>0</v>
      </c>
      <c r="J225" s="160">
        <f t="shared" si="48"/>
        <v>0</v>
      </c>
      <c r="K225" s="160">
        <f t="shared" si="48"/>
        <v>1470000</v>
      </c>
      <c r="L225" s="160">
        <f t="shared" si="48"/>
        <v>1470000</v>
      </c>
      <c r="M225" s="160">
        <f t="shared" si="48"/>
        <v>0</v>
      </c>
      <c r="N225" s="160">
        <f>N226+N227+N228+N229</f>
        <v>0</v>
      </c>
      <c r="O225" s="160">
        <f>O226+O227+O228+O229</f>
        <v>0</v>
      </c>
      <c r="P225" s="277">
        <f>P226+P227+P228+P229</f>
        <v>4271600</v>
      </c>
      <c r="Q225" s="277">
        <f>Q226+Q227+Q228+Q229</f>
        <v>4271600</v>
      </c>
    </row>
    <row r="226" spans="1:17" ht="14.1" customHeight="1" x14ac:dyDescent="0.2">
      <c r="A226" s="366"/>
      <c r="B226" s="369"/>
      <c r="C226" s="369"/>
      <c r="D226" s="184" t="s">
        <v>60</v>
      </c>
      <c r="E226" s="184" t="s">
        <v>61</v>
      </c>
      <c r="F226" s="159">
        <f>G226+N226+O226</f>
        <v>0</v>
      </c>
      <c r="G226" s="160">
        <f>H226+I226+J226+K226</f>
        <v>0</v>
      </c>
      <c r="H226" s="160">
        <f>'Касс. план (50400)'!G211</f>
        <v>0</v>
      </c>
      <c r="I226" s="160">
        <f>'Субсидия (50500)'!G211</f>
        <v>0</v>
      </c>
      <c r="J226" s="161">
        <f>'Касс.пл.Мед.стр.(00000)'!G211</f>
        <v>0</v>
      </c>
      <c r="K226" s="160">
        <f>L226+M226</f>
        <v>0</v>
      </c>
      <c r="L226" s="160">
        <f>'Касс.пл.Внеб.(50300) (2)'!G211</f>
        <v>0</v>
      </c>
      <c r="M226" s="160">
        <f>'Касс.пл.Внеб.(50320)'!G211</f>
        <v>0</v>
      </c>
      <c r="N226" s="162"/>
      <c r="O226" s="162"/>
      <c r="P226" s="269"/>
      <c r="Q226" s="269"/>
    </row>
    <row r="227" spans="1:17" ht="14.1" customHeight="1" x14ac:dyDescent="0.2">
      <c r="A227" s="366"/>
      <c r="B227" s="369"/>
      <c r="C227" s="369"/>
      <c r="D227" s="184" t="s">
        <v>62</v>
      </c>
      <c r="E227" s="184" t="s">
        <v>62</v>
      </c>
      <c r="F227" s="159">
        <f>G227+N227+O227</f>
        <v>0</v>
      </c>
      <c r="G227" s="160">
        <f>H227+I227+J227+K227</f>
        <v>0</v>
      </c>
      <c r="H227" s="160">
        <f>'Касс. план (50400)'!G212</f>
        <v>0</v>
      </c>
      <c r="I227" s="160">
        <f>'Субсидия (50500)'!G212</f>
        <v>0</v>
      </c>
      <c r="J227" s="161">
        <f>'Касс.пл.Мед.стр.(00000)'!G212</f>
        <v>0</v>
      </c>
      <c r="K227" s="160">
        <f>L227+M227</f>
        <v>0</v>
      </c>
      <c r="L227" s="160">
        <f>'Касс.пл.Внеб.(50300) (2)'!G212</f>
        <v>0</v>
      </c>
      <c r="M227" s="160">
        <f>'Касс.пл.Внеб.(50320)'!G212</f>
        <v>0</v>
      </c>
      <c r="N227" s="162"/>
      <c r="O227" s="162"/>
      <c r="P227" s="269"/>
      <c r="Q227" s="269"/>
    </row>
    <row r="228" spans="1:17" ht="14.1" customHeight="1" x14ac:dyDescent="0.2">
      <c r="A228" s="366"/>
      <c r="B228" s="369"/>
      <c r="C228" s="369"/>
      <c r="D228" s="184" t="s">
        <v>63</v>
      </c>
      <c r="E228" s="184" t="s">
        <v>61</v>
      </c>
      <c r="F228" s="159">
        <f>G228+N228+O228</f>
        <v>0</v>
      </c>
      <c r="G228" s="160">
        <f>H228+I228+J228+K228</f>
        <v>0</v>
      </c>
      <c r="H228" s="160">
        <f>'Касс. план (50400)'!G213</f>
        <v>0</v>
      </c>
      <c r="I228" s="160">
        <f>'Субсидия (50500)'!G213</f>
        <v>0</v>
      </c>
      <c r="J228" s="161">
        <f>'Касс.пл.Мед.стр.(00000)'!G213</f>
        <v>0</v>
      </c>
      <c r="K228" s="160">
        <f>L228+M228</f>
        <v>0</v>
      </c>
      <c r="L228" s="160">
        <f>'Касс.пл.Внеб.(50300) (2)'!G213</f>
        <v>0</v>
      </c>
      <c r="M228" s="160">
        <f>'Касс.пл.Внеб.(50320)'!G213</f>
        <v>0</v>
      </c>
      <c r="N228" s="162"/>
      <c r="O228" s="162"/>
      <c r="P228" s="269"/>
      <c r="Q228" s="269"/>
    </row>
    <row r="229" spans="1:17" ht="14.1" customHeight="1" x14ac:dyDescent="0.2">
      <c r="A229" s="366"/>
      <c r="B229" s="369"/>
      <c r="C229" s="369"/>
      <c r="D229" s="184" t="s">
        <v>64</v>
      </c>
      <c r="E229" s="184" t="s">
        <v>65</v>
      </c>
      <c r="F229" s="159">
        <f>G229+N229+O229</f>
        <v>4271600</v>
      </c>
      <c r="G229" s="160">
        <f>H229+I229+J229+K229</f>
        <v>4271600</v>
      </c>
      <c r="H229" s="160">
        <f>'Касс. план (50400)'!G214</f>
        <v>2801600</v>
      </c>
      <c r="I229" s="160">
        <f>'Субсидия (50500)'!G214</f>
        <v>0</v>
      </c>
      <c r="J229" s="161">
        <f>'Касс.пл.Мед.стр.(00000)'!G214</f>
        <v>0</v>
      </c>
      <c r="K229" s="160">
        <f>L229+M229</f>
        <v>1470000</v>
      </c>
      <c r="L229" s="160">
        <f>'Касс.пл.Внеб.(50300) (2)'!G214</f>
        <v>1470000</v>
      </c>
      <c r="M229" s="160">
        <f>'Касс.пл.Внеб.(50320)'!G214</f>
        <v>0</v>
      </c>
      <c r="N229" s="162"/>
      <c r="O229" s="162"/>
      <c r="P229" s="269">
        <v>4271600</v>
      </c>
      <c r="Q229" s="269">
        <v>4271600</v>
      </c>
    </row>
    <row r="230" spans="1:17" x14ac:dyDescent="0.2">
      <c r="A230" s="367"/>
      <c r="B230" s="370"/>
      <c r="C230" s="370"/>
      <c r="D230" s="184" t="s">
        <v>64</v>
      </c>
      <c r="E230" s="184" t="s">
        <v>66</v>
      </c>
      <c r="F230" s="159">
        <f>G230+N230+O230</f>
        <v>0</v>
      </c>
      <c r="G230" s="160">
        <f>H230+I230+J230+K230</f>
        <v>0</v>
      </c>
      <c r="H230" s="160">
        <f>'Касс. план (50400)'!G215</f>
        <v>0</v>
      </c>
      <c r="I230" s="160">
        <f>'Субсидия (50500)'!G215</f>
        <v>0</v>
      </c>
      <c r="J230" s="161">
        <f>'Касс.пл.Мед.стр.(00000)'!G215</f>
        <v>0</v>
      </c>
      <c r="K230" s="160">
        <f>L230+M230</f>
        <v>0</v>
      </c>
      <c r="L230" s="160">
        <f>'Касс.пл.Внеб.(50300) (2)'!G215</f>
        <v>0</v>
      </c>
      <c r="M230" s="160">
        <f>'Касс.пл.Внеб.(50320)'!G215</f>
        <v>0</v>
      </c>
      <c r="N230" s="162"/>
      <c r="O230" s="162"/>
      <c r="P230" s="269"/>
      <c r="Q230" s="269"/>
    </row>
    <row r="231" spans="1:17" ht="19.899999999999999" customHeight="1" x14ac:dyDescent="0.2">
      <c r="A231" s="91" t="s">
        <v>74</v>
      </c>
      <c r="B231" s="158" t="s">
        <v>183</v>
      </c>
      <c r="C231" s="158" t="s">
        <v>183</v>
      </c>
      <c r="D231" s="158" t="s">
        <v>183</v>
      </c>
      <c r="E231" s="158" t="s">
        <v>183</v>
      </c>
      <c r="F231" s="152" t="s">
        <v>183</v>
      </c>
      <c r="G231" s="158" t="s">
        <v>183</v>
      </c>
      <c r="H231" s="158" t="s">
        <v>183</v>
      </c>
      <c r="I231" s="158" t="s">
        <v>183</v>
      </c>
      <c r="J231" s="158" t="s">
        <v>183</v>
      </c>
      <c r="K231" s="158" t="s">
        <v>183</v>
      </c>
      <c r="L231" s="158" t="s">
        <v>183</v>
      </c>
      <c r="M231" s="158" t="s">
        <v>183</v>
      </c>
      <c r="N231" s="166" t="s">
        <v>183</v>
      </c>
      <c r="O231" s="166" t="s">
        <v>183</v>
      </c>
      <c r="P231" s="278" t="s">
        <v>183</v>
      </c>
      <c r="Q231" s="278" t="s">
        <v>183</v>
      </c>
    </row>
    <row r="232" spans="1:17" ht="19.899999999999999" customHeight="1" x14ac:dyDescent="0.2">
      <c r="A232" s="189" t="s">
        <v>97</v>
      </c>
      <c r="B232" s="368" t="s">
        <v>239</v>
      </c>
      <c r="C232" s="368" t="s">
        <v>211</v>
      </c>
      <c r="D232" s="158" t="s">
        <v>183</v>
      </c>
      <c r="E232" s="158" t="s">
        <v>183</v>
      </c>
      <c r="F232" s="159">
        <f>G232+N232+O232</f>
        <v>3518823</v>
      </c>
      <c r="G232" s="160">
        <f>H232+I232+J232+K232</f>
        <v>3518823</v>
      </c>
      <c r="H232" s="160">
        <f>'Касс. план (50400)'!G217</f>
        <v>2048823</v>
      </c>
      <c r="I232" s="160">
        <f>'Субсидия (50500)'!G217</f>
        <v>0</v>
      </c>
      <c r="J232" s="161">
        <f>'Касс.пл.Мед.стр.(00000)'!G217</f>
        <v>0</v>
      </c>
      <c r="K232" s="160">
        <f>L232+M232</f>
        <v>1470000</v>
      </c>
      <c r="L232" s="160">
        <f>'Касс.пл.Внеб.(50300) (2)'!G217</f>
        <v>1470000</v>
      </c>
      <c r="M232" s="160">
        <f>'Касс.пл.Внеб.(50320)'!G217</f>
        <v>0</v>
      </c>
      <c r="N232" s="162"/>
      <c r="O232" s="162"/>
      <c r="P232" s="269">
        <v>3518823</v>
      </c>
      <c r="Q232" s="269">
        <v>3518823</v>
      </c>
    </row>
    <row r="233" spans="1:17" ht="19.899999999999999" customHeight="1" x14ac:dyDescent="0.2">
      <c r="A233" s="189" t="s">
        <v>98</v>
      </c>
      <c r="B233" s="369"/>
      <c r="C233" s="369"/>
      <c r="D233" s="158" t="s">
        <v>183</v>
      </c>
      <c r="E233" s="158" t="s">
        <v>183</v>
      </c>
      <c r="F233" s="159">
        <f>G233+N233+O233</f>
        <v>75000</v>
      </c>
      <c r="G233" s="160">
        <f>H233+I233+J233+K233</f>
        <v>75000</v>
      </c>
      <c r="H233" s="160">
        <f>'Касс. план (50400)'!G218</f>
        <v>75000</v>
      </c>
      <c r="I233" s="160">
        <f>'Субсидия (50500)'!G218</f>
        <v>0</v>
      </c>
      <c r="J233" s="161">
        <f>'Касс.пл.Мед.стр.(00000)'!G218</f>
        <v>0</v>
      </c>
      <c r="K233" s="160">
        <f>L233+M233</f>
        <v>0</v>
      </c>
      <c r="L233" s="160">
        <f>'Касс.пл.Внеб.(50300) (2)'!G218</f>
        <v>0</v>
      </c>
      <c r="M233" s="160">
        <f>'Касс.пл.Внеб.(50320)'!G218</f>
        <v>0</v>
      </c>
      <c r="N233" s="162"/>
      <c r="O233" s="162"/>
      <c r="P233" s="269">
        <v>75000</v>
      </c>
      <c r="Q233" s="269">
        <v>75000</v>
      </c>
    </row>
    <row r="234" spans="1:17" ht="19.899999999999999" customHeight="1" x14ac:dyDescent="0.2">
      <c r="A234" s="189" t="s">
        <v>99</v>
      </c>
      <c r="B234" s="369"/>
      <c r="C234" s="369"/>
      <c r="D234" s="158" t="s">
        <v>183</v>
      </c>
      <c r="E234" s="158" t="s">
        <v>183</v>
      </c>
      <c r="F234" s="159">
        <f>G234+N234+O234</f>
        <v>384000</v>
      </c>
      <c r="G234" s="160">
        <f>H234+I234+J234+K234</f>
        <v>384000</v>
      </c>
      <c r="H234" s="160">
        <f>'Касс. план (50400)'!G219</f>
        <v>384000</v>
      </c>
      <c r="I234" s="160">
        <f>'Субсидия (50500)'!G219</f>
        <v>0</v>
      </c>
      <c r="J234" s="161">
        <f>'Касс.пл.Мед.стр.(00000)'!G219</f>
        <v>0</v>
      </c>
      <c r="K234" s="160">
        <f>L234+M234</f>
        <v>0</v>
      </c>
      <c r="L234" s="160">
        <f>'Касс.пл.Внеб.(50300) (2)'!G219</f>
        <v>0</v>
      </c>
      <c r="M234" s="160">
        <f>'Касс.пл.Внеб.(50320)'!G219</f>
        <v>0</v>
      </c>
      <c r="N234" s="162"/>
      <c r="O234" s="162"/>
      <c r="P234" s="269">
        <v>384000</v>
      </c>
      <c r="Q234" s="269">
        <v>384000</v>
      </c>
    </row>
    <row r="235" spans="1:17" ht="19.899999999999999" customHeight="1" x14ac:dyDescent="0.2">
      <c r="A235" s="189" t="s">
        <v>100</v>
      </c>
      <c r="B235" s="370"/>
      <c r="C235" s="370"/>
      <c r="D235" s="158" t="s">
        <v>183</v>
      </c>
      <c r="E235" s="158" t="s">
        <v>183</v>
      </c>
      <c r="F235" s="159">
        <f>G235+N235+O235</f>
        <v>240000</v>
      </c>
      <c r="G235" s="160">
        <f>H235+I235+J235+K235</f>
        <v>240000</v>
      </c>
      <c r="H235" s="160">
        <f>'Касс. план (50400)'!G220</f>
        <v>240000</v>
      </c>
      <c r="I235" s="160">
        <f>'Субсидия (50500)'!G220</f>
        <v>0</v>
      </c>
      <c r="J235" s="161">
        <f>'Касс.пл.Мед.стр.(00000)'!G220</f>
        <v>0</v>
      </c>
      <c r="K235" s="160">
        <f>L235+M235</f>
        <v>0</v>
      </c>
      <c r="L235" s="160">
        <f>'Касс.пл.Внеб.(50300) (2)'!G220</f>
        <v>0</v>
      </c>
      <c r="M235" s="160">
        <f>'Касс.пл.Внеб.(50320)'!G220</f>
        <v>0</v>
      </c>
      <c r="N235" s="162"/>
      <c r="O235" s="162"/>
      <c r="P235" s="269">
        <v>240000</v>
      </c>
      <c r="Q235" s="269">
        <v>240000</v>
      </c>
    </row>
    <row r="236" spans="1:17" ht="24.95" customHeight="1" x14ac:dyDescent="0.2">
      <c r="A236" s="91" t="s">
        <v>101</v>
      </c>
      <c r="B236" s="158" t="s">
        <v>183</v>
      </c>
      <c r="C236" s="158" t="s">
        <v>183</v>
      </c>
      <c r="D236" s="158" t="s">
        <v>183</v>
      </c>
      <c r="E236" s="158" t="s">
        <v>183</v>
      </c>
      <c r="F236" s="159">
        <f>G236+N236+O236</f>
        <v>0</v>
      </c>
      <c r="G236" s="160">
        <f>H236+I236+J236+K236</f>
        <v>0</v>
      </c>
      <c r="H236" s="160">
        <f>'Касс. план (50400)'!G221</f>
        <v>0</v>
      </c>
      <c r="I236" s="160">
        <f>'Субсидия (50500)'!G221</f>
        <v>0</v>
      </c>
      <c r="J236" s="161">
        <f>'Касс.пл.Мед.стр.(00000)'!G221</f>
        <v>0</v>
      </c>
      <c r="K236" s="160">
        <f>L236+M236</f>
        <v>0</v>
      </c>
      <c r="L236" s="160">
        <f>'Касс.пл.Внеб.(50300) (2)'!G221</f>
        <v>0</v>
      </c>
      <c r="M236" s="160">
        <f>'Касс.пл.Внеб.(50320)'!G221</f>
        <v>0</v>
      </c>
      <c r="N236" s="162"/>
      <c r="O236" s="162"/>
      <c r="P236" s="269"/>
      <c r="Q236" s="269"/>
    </row>
    <row r="237" spans="1:17" ht="30" customHeight="1" x14ac:dyDescent="0.2">
      <c r="A237" s="190"/>
      <c r="B237" s="191"/>
      <c r="C237" s="191"/>
      <c r="D237" s="191"/>
      <c r="E237" s="191"/>
      <c r="F237" s="192"/>
      <c r="G237" s="192"/>
      <c r="H237" s="192"/>
      <c r="I237" s="192"/>
      <c r="J237" s="193"/>
      <c r="K237" s="192"/>
      <c r="L237" s="192"/>
      <c r="M237" s="192"/>
      <c r="N237" s="192"/>
      <c r="O237" s="192"/>
      <c r="P237" s="282"/>
      <c r="Q237" s="282"/>
    </row>
    <row r="238" spans="1:17" s="163" customFormat="1" x14ac:dyDescent="0.25">
      <c r="A238" s="194" t="s">
        <v>144</v>
      </c>
      <c r="B238" s="195"/>
      <c r="C238" s="195"/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283"/>
      <c r="Q238" s="283"/>
    </row>
    <row r="239" spans="1:17" x14ac:dyDescent="0.25">
      <c r="A239" s="194" t="s">
        <v>145</v>
      </c>
      <c r="B239" s="195"/>
      <c r="C239" s="195"/>
      <c r="D239" s="195"/>
      <c r="E239" s="195"/>
      <c r="F239" s="195"/>
      <c r="G239" s="362"/>
      <c r="H239" s="362"/>
      <c r="I239" s="195"/>
      <c r="J239" s="196" t="s">
        <v>314</v>
      </c>
      <c r="K239" s="196"/>
      <c r="L239" s="197"/>
      <c r="M239" s="195"/>
      <c r="N239" s="195"/>
      <c r="O239" s="195"/>
      <c r="P239" s="283"/>
      <c r="Q239" s="283"/>
    </row>
    <row r="240" spans="1:17" x14ac:dyDescent="0.25">
      <c r="A240" s="194" t="s">
        <v>146</v>
      </c>
      <c r="B240" s="195"/>
      <c r="C240" s="195"/>
      <c r="D240" s="195"/>
      <c r="E240" s="195"/>
      <c r="F240" s="198"/>
      <c r="G240" s="360"/>
      <c r="H240" s="360"/>
      <c r="I240" s="195"/>
      <c r="J240" s="199"/>
      <c r="K240" s="199"/>
      <c r="L240" s="200"/>
      <c r="M240" s="195"/>
      <c r="N240" s="195"/>
      <c r="O240" s="195"/>
      <c r="P240" s="283"/>
      <c r="Q240" s="283"/>
    </row>
    <row r="241" spans="1:17" x14ac:dyDescent="0.25">
      <c r="A241" s="371"/>
      <c r="B241" s="371"/>
      <c r="C241" s="194"/>
      <c r="D241" s="194"/>
      <c r="E241" s="194"/>
      <c r="F241" s="201"/>
      <c r="G241" s="201"/>
      <c r="H241" s="195"/>
      <c r="I241" s="195"/>
      <c r="J241" s="195"/>
      <c r="K241" s="195"/>
      <c r="L241" s="195"/>
      <c r="M241" s="195"/>
      <c r="N241" s="195"/>
      <c r="O241" s="195"/>
      <c r="P241" s="283"/>
      <c r="Q241" s="283"/>
    </row>
    <row r="242" spans="1:17" x14ac:dyDescent="0.25">
      <c r="A242" s="194" t="s">
        <v>241</v>
      </c>
      <c r="B242" s="195"/>
      <c r="C242" s="195"/>
      <c r="D242" s="195"/>
      <c r="E242" s="195"/>
      <c r="F242" s="201"/>
      <c r="G242" s="362"/>
      <c r="H242" s="362"/>
      <c r="I242" s="195"/>
      <c r="J242" s="196"/>
      <c r="K242" s="196"/>
      <c r="L242" s="197"/>
      <c r="M242" s="195"/>
      <c r="N242" s="195"/>
      <c r="O242" s="195"/>
      <c r="P242" s="283"/>
      <c r="Q242" s="283"/>
    </row>
    <row r="243" spans="1:17" x14ac:dyDescent="0.25">
      <c r="A243" s="194" t="s">
        <v>242</v>
      </c>
      <c r="B243" s="195"/>
      <c r="C243" s="195"/>
      <c r="D243" s="195"/>
      <c r="E243" s="195"/>
      <c r="F243" s="198"/>
      <c r="G243" s="360"/>
      <c r="H243" s="360"/>
      <c r="I243" s="195"/>
      <c r="J243" s="199"/>
      <c r="K243" s="199"/>
      <c r="L243" s="200"/>
      <c r="M243" s="195"/>
      <c r="N243" s="195"/>
      <c r="O243" s="195"/>
      <c r="P243" s="283"/>
      <c r="Q243" s="283"/>
    </row>
    <row r="244" spans="1:17" x14ac:dyDescent="0.25">
      <c r="A244" s="202"/>
      <c r="B244" s="195"/>
      <c r="C244" s="195"/>
      <c r="D244" s="195"/>
      <c r="E244" s="195"/>
      <c r="F244" s="361"/>
      <c r="G244" s="361"/>
      <c r="H244" s="195"/>
      <c r="I244" s="195"/>
      <c r="J244" s="195"/>
      <c r="K244" s="195"/>
      <c r="L244" s="195"/>
      <c r="M244" s="195"/>
      <c r="N244" s="195"/>
      <c r="O244" s="195"/>
      <c r="P244" s="283"/>
      <c r="Q244" s="283"/>
    </row>
    <row r="245" spans="1:17" x14ac:dyDescent="0.25">
      <c r="A245" s="194" t="s">
        <v>149</v>
      </c>
      <c r="B245" s="195"/>
      <c r="C245" s="195"/>
      <c r="D245" s="195"/>
      <c r="E245" s="195"/>
      <c r="F245" s="201"/>
      <c r="G245" s="362"/>
      <c r="H245" s="362"/>
      <c r="I245" s="195"/>
      <c r="J245" s="196" t="s">
        <v>315</v>
      </c>
      <c r="K245" s="196"/>
      <c r="L245" s="197"/>
      <c r="M245" s="195"/>
      <c r="N245" s="195"/>
      <c r="O245" s="195"/>
      <c r="P245" s="283"/>
      <c r="Q245" s="283"/>
    </row>
    <row r="246" spans="1:17" x14ac:dyDescent="0.25">
      <c r="A246" s="194" t="s">
        <v>145</v>
      </c>
      <c r="B246" s="195"/>
      <c r="C246" s="195"/>
      <c r="D246" s="195"/>
      <c r="E246" s="195"/>
      <c r="F246" s="198"/>
      <c r="G246" s="360" t="s">
        <v>4</v>
      </c>
      <c r="H246" s="360"/>
      <c r="I246" s="195"/>
      <c r="J246" s="199"/>
      <c r="K246" s="199"/>
      <c r="L246" s="200"/>
      <c r="M246" s="195"/>
      <c r="N246" s="195"/>
      <c r="O246" s="195"/>
      <c r="P246" s="283"/>
      <c r="Q246" s="283"/>
    </row>
    <row r="247" spans="1:17" x14ac:dyDescent="0.25">
      <c r="A247" s="194"/>
      <c r="B247" s="195"/>
      <c r="C247" s="195"/>
      <c r="D247" s="195"/>
      <c r="E247" s="195"/>
      <c r="F247" s="361"/>
      <c r="G247" s="361"/>
      <c r="H247" s="195"/>
      <c r="I247" s="195"/>
      <c r="J247" s="195"/>
      <c r="K247" s="195"/>
      <c r="L247" s="195"/>
      <c r="M247" s="195"/>
      <c r="N247" s="195"/>
      <c r="O247" s="195"/>
      <c r="P247" s="283"/>
      <c r="Q247" s="283"/>
    </row>
    <row r="248" spans="1:17" x14ac:dyDescent="0.25">
      <c r="A248" s="194" t="s">
        <v>243</v>
      </c>
      <c r="B248" s="195"/>
      <c r="C248" s="195"/>
      <c r="D248" s="195"/>
      <c r="E248" s="195"/>
      <c r="F248" s="198"/>
      <c r="G248" s="363"/>
      <c r="H248" s="363"/>
      <c r="I248" s="195"/>
      <c r="J248" s="196" t="s">
        <v>316</v>
      </c>
      <c r="K248" s="196"/>
      <c r="L248" s="197"/>
      <c r="M248" s="195"/>
      <c r="N248" s="195"/>
      <c r="O248" s="195"/>
      <c r="P248" s="283"/>
      <c r="Q248" s="283"/>
    </row>
    <row r="249" spans="1:17" x14ac:dyDescent="0.25">
      <c r="A249" s="202"/>
      <c r="B249" s="195"/>
      <c r="C249" s="195"/>
      <c r="D249" s="195"/>
      <c r="E249" s="195"/>
      <c r="F249" s="203"/>
      <c r="G249" s="360" t="s">
        <v>4</v>
      </c>
      <c r="H249" s="360"/>
      <c r="I249" s="195"/>
      <c r="J249" s="199"/>
      <c r="K249" s="199"/>
      <c r="L249" s="200"/>
      <c r="M249" s="195"/>
      <c r="N249" s="195"/>
      <c r="O249" s="195"/>
      <c r="P249" s="283"/>
      <c r="Q249" s="283"/>
    </row>
    <row r="250" spans="1:17" x14ac:dyDescent="0.25">
      <c r="A250" s="204" t="s">
        <v>325</v>
      </c>
      <c r="B250" s="364"/>
      <c r="C250" s="364"/>
      <c r="D250" s="364"/>
      <c r="E250" s="364"/>
      <c r="F250" s="364"/>
      <c r="G250" s="195"/>
      <c r="H250" s="195"/>
      <c r="I250" s="195"/>
      <c r="J250" s="195"/>
      <c r="K250" s="195"/>
      <c r="L250" s="195"/>
      <c r="M250" s="195"/>
      <c r="N250" s="195"/>
      <c r="O250" s="195"/>
      <c r="P250" s="283"/>
      <c r="Q250" s="283"/>
    </row>
    <row r="251" spans="1:17" x14ac:dyDescent="0.25">
      <c r="A251" s="205"/>
      <c r="B251" s="195"/>
      <c r="C251" s="195"/>
      <c r="D251" s="195"/>
      <c r="E251" s="195"/>
      <c r="F251" s="195"/>
      <c r="G251" s="195"/>
      <c r="H251" s="195"/>
      <c r="I251" s="195"/>
      <c r="J251" s="195"/>
      <c r="K251" s="195"/>
      <c r="L251" s="195"/>
      <c r="M251" s="195"/>
      <c r="N251" s="195"/>
      <c r="O251" s="195"/>
      <c r="P251" s="283"/>
      <c r="Q251" s="283"/>
    </row>
  </sheetData>
  <customSheetViews>
    <customSheetView guid="{FC81ACF6-41EA-474E-9271-A039BE964AC6}" scale="60" showPageBreaks="1" view="pageBreakPreview" topLeftCell="A217">
      <selection activeCell="L24" sqref="L24"/>
      <rowBreaks count="1" manualBreakCount="1">
        <brk id="218" max="16383" man="1"/>
      </rowBreaks>
      <pageMargins left="0.78749999999999998" right="0.78749999999999998" top="1.0249999999999999" bottom="1.0249999999999999" header="0.78749999999999998" footer="0.78749999999999998"/>
      <pageSetup paperSize="9" scale="48" firstPageNumber="0" orientation="landscape" verticalDpi="300" r:id="rId1"/>
      <headerFooter>
        <oddHeader>&amp;C&amp;"Arial,Обычный"&amp;A</oddHeader>
        <oddFooter>&amp;C&amp;"Arial,Обычный"Страница &amp;P</oddFooter>
      </headerFooter>
    </customSheetView>
    <customSheetView guid="{5471717A-CEAE-4129-AD80-B9750FD3D24E}" scale="60" showPageBreaks="1" view="pageBreakPreview">
      <selection activeCell="H3" sqref="H3:M3"/>
      <rowBreaks count="1" manualBreakCount="1">
        <brk id="218" max="16383" man="1"/>
      </rowBreaks>
      <pageMargins left="0.78749999999999998" right="0.78749999999999998" top="1.0249999999999999" bottom="1.0249999999999999" header="0.78749999999999998" footer="0.78749999999999998"/>
      <pageSetup paperSize="9" scale="48" firstPageNumber="0" orientation="landscape" verticalDpi="300" r:id="rId2"/>
      <headerFooter>
        <oddHeader>&amp;C&amp;"Arial,Обычный"&amp;A</oddHeader>
        <oddFooter>&amp;C&amp;"Arial,Обычный"Страница &amp;P</oddFooter>
      </headerFooter>
    </customSheetView>
  </customSheetViews>
  <mergeCells count="106">
    <mergeCell ref="H1:M1"/>
    <mergeCell ref="H2:M2"/>
    <mergeCell ref="H3:M3"/>
    <mergeCell ref="H4:M4"/>
    <mergeCell ref="A5:A11"/>
    <mergeCell ref="B5:B11"/>
    <mergeCell ref="C5:C11"/>
    <mergeCell ref="D5:D11"/>
    <mergeCell ref="E5:E11"/>
    <mergeCell ref="F5:Q5"/>
    <mergeCell ref="F6:O6"/>
    <mergeCell ref="P6:Q6"/>
    <mergeCell ref="F7:F11"/>
    <mergeCell ref="G7:M7"/>
    <mergeCell ref="N7:O11"/>
    <mergeCell ref="P7:P11"/>
    <mergeCell ref="Q7:Q11"/>
    <mergeCell ref="G8:G11"/>
    <mergeCell ref="H8:M8"/>
    <mergeCell ref="H9:H11"/>
    <mergeCell ref="I9:I11"/>
    <mergeCell ref="J9:J11"/>
    <mergeCell ref="K9:K11"/>
    <mergeCell ref="L9:M9"/>
    <mergeCell ref="L10:L11"/>
    <mergeCell ref="M10:M11"/>
    <mergeCell ref="A39:A44"/>
    <mergeCell ref="B39:B44"/>
    <mergeCell ref="C39:C44"/>
    <mergeCell ref="A45:A50"/>
    <mergeCell ref="B45:B50"/>
    <mergeCell ref="C45:C50"/>
    <mergeCell ref="A51:A56"/>
    <mergeCell ref="B51:B56"/>
    <mergeCell ref="C51:C56"/>
    <mergeCell ref="A61:A66"/>
    <mergeCell ref="B61:B66"/>
    <mergeCell ref="C61:C66"/>
    <mergeCell ref="A69:A86"/>
    <mergeCell ref="B69:B86"/>
    <mergeCell ref="C69:C74"/>
    <mergeCell ref="C75:C80"/>
    <mergeCell ref="C81:C86"/>
    <mergeCell ref="A87:A92"/>
    <mergeCell ref="B87:B92"/>
    <mergeCell ref="C87:C92"/>
    <mergeCell ref="A93:A98"/>
    <mergeCell ref="B93:B98"/>
    <mergeCell ref="C93:C98"/>
    <mergeCell ref="A101:A112"/>
    <mergeCell ref="B101:B112"/>
    <mergeCell ref="C101:C106"/>
    <mergeCell ref="C107:C112"/>
    <mergeCell ref="B114:B116"/>
    <mergeCell ref="C114:C116"/>
    <mergeCell ref="A119:A124"/>
    <mergeCell ref="B119:B124"/>
    <mergeCell ref="C119:C124"/>
    <mergeCell ref="A127:A132"/>
    <mergeCell ref="B127:B132"/>
    <mergeCell ref="C127:C132"/>
    <mergeCell ref="A135:A140"/>
    <mergeCell ref="B135:B140"/>
    <mergeCell ref="C135:C140"/>
    <mergeCell ref="A143:A148"/>
    <mergeCell ref="B143:B148"/>
    <mergeCell ref="C143:C148"/>
    <mergeCell ref="A149:A154"/>
    <mergeCell ref="B149:B154"/>
    <mergeCell ref="C149:C154"/>
    <mergeCell ref="A157:A204"/>
    <mergeCell ref="B157:B204"/>
    <mergeCell ref="C157:C162"/>
    <mergeCell ref="C163:C168"/>
    <mergeCell ref="C169:C174"/>
    <mergeCell ref="C175:C180"/>
    <mergeCell ref="C181:C186"/>
    <mergeCell ref="C187:C192"/>
    <mergeCell ref="C193:C198"/>
    <mergeCell ref="C199:C204"/>
    <mergeCell ref="A207:A212"/>
    <mergeCell ref="B207:B212"/>
    <mergeCell ref="C207:C212"/>
    <mergeCell ref="A213:A218"/>
    <mergeCell ref="B213:B218"/>
    <mergeCell ref="C213:C218"/>
    <mergeCell ref="A219:A224"/>
    <mergeCell ref="B219:B224"/>
    <mergeCell ref="C219:C224"/>
    <mergeCell ref="G243:H243"/>
    <mergeCell ref="F244:G244"/>
    <mergeCell ref="G245:H245"/>
    <mergeCell ref="G246:H246"/>
    <mergeCell ref="F247:G247"/>
    <mergeCell ref="G248:H248"/>
    <mergeCell ref="G249:H249"/>
    <mergeCell ref="B250:F250"/>
    <mergeCell ref="A225:A230"/>
    <mergeCell ref="B225:B230"/>
    <mergeCell ref="C225:C230"/>
    <mergeCell ref="B232:B235"/>
    <mergeCell ref="C232:C235"/>
    <mergeCell ref="G239:H239"/>
    <mergeCell ref="G240:H240"/>
    <mergeCell ref="A241:B241"/>
    <mergeCell ref="G242:H242"/>
  </mergeCells>
  <pageMargins left="0.78749999999999998" right="0.78749999999999998" top="1.0249999999999999" bottom="1.0249999999999999" header="0.78749999999999998" footer="0.78749999999999998"/>
  <pageSetup paperSize="9" scale="48" firstPageNumber="0" orientation="landscape" verticalDpi="300" r:id="rId3"/>
  <headerFooter>
    <oddHeader>&amp;C&amp;"Arial,Обычный"&amp;A</oddHeader>
    <oddFooter>&amp;C&amp;"Arial,Обычный"Страница &amp;P</oddFooter>
  </headerFooter>
  <rowBreaks count="1" manualBreakCount="1">
    <brk id="2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MI221"/>
  <sheetViews>
    <sheetView view="pageBreakPreview" topLeftCell="A208" zoomScaleNormal="77" zoomScaleSheetLayoutView="100" workbookViewId="0">
      <selection activeCell="A188" sqref="A188:XFD188"/>
    </sheetView>
  </sheetViews>
  <sheetFormatPr defaultRowHeight="12.75" x14ac:dyDescent="0.2"/>
  <cols>
    <col min="1" max="1" width="4.28515625" style="206"/>
    <col min="2" max="2" width="50.28515625" style="206"/>
    <col min="3" max="3" width="10.28515625" style="206"/>
    <col min="4" max="4" width="15.28515625" style="206"/>
    <col min="5" max="5" width="8.42578125" style="206"/>
    <col min="6" max="6" width="10.7109375" style="206"/>
    <col min="7" max="7" width="17.42578125" style="206" customWidth="1"/>
    <col min="8" max="8" width="16.42578125" style="206" customWidth="1"/>
    <col min="9" max="9" width="17.28515625" style="206" customWidth="1"/>
    <col min="10" max="18" width="14.85546875" style="206"/>
    <col min="19" max="19" width="17.85546875" style="206"/>
    <col min="20" max="1023" width="8" style="206"/>
    <col min="1024" max="1025" width="8.42578125"/>
  </cols>
  <sheetData>
    <row r="1" spans="2:35" x14ac:dyDescent="0.2">
      <c r="J1" s="207"/>
      <c r="K1" s="207"/>
      <c r="L1" s="207"/>
      <c r="M1" s="208"/>
      <c r="N1" s="208"/>
      <c r="O1" s="208"/>
      <c r="P1" s="208"/>
      <c r="Q1" s="437" t="s">
        <v>340</v>
      </c>
      <c r="R1" s="437"/>
      <c r="S1" s="437"/>
      <c r="T1" s="209"/>
    </row>
    <row r="2" spans="2:35" ht="12.75" customHeight="1" x14ac:dyDescent="0.2">
      <c r="H2" s="208"/>
      <c r="J2" s="207"/>
      <c r="K2" s="207"/>
      <c r="L2" s="207"/>
      <c r="M2" s="433"/>
      <c r="N2" s="433"/>
      <c r="O2" s="433"/>
      <c r="P2" s="433"/>
      <c r="Q2" s="433"/>
      <c r="R2" s="433"/>
      <c r="S2" s="433"/>
    </row>
    <row r="3" spans="2:35" x14ac:dyDescent="0.2">
      <c r="H3" s="208"/>
      <c r="I3" s="208"/>
      <c r="J3" s="207"/>
      <c r="K3" s="207"/>
      <c r="L3" s="207"/>
      <c r="M3" s="208"/>
      <c r="N3" s="208"/>
      <c r="O3" s="208"/>
      <c r="P3" s="208"/>
      <c r="Q3" s="208"/>
      <c r="R3" s="208"/>
      <c r="S3" s="210"/>
    </row>
    <row r="4" spans="2:35" ht="13.15" customHeight="1" x14ac:dyDescent="0.2">
      <c r="I4" s="211"/>
      <c r="J4" s="207"/>
      <c r="K4" s="207"/>
      <c r="L4" s="207"/>
      <c r="M4" s="211"/>
      <c r="N4" s="211"/>
      <c r="O4" s="211"/>
      <c r="P4" s="434" t="s">
        <v>244</v>
      </c>
      <c r="Q4" s="434"/>
      <c r="R4" s="434"/>
      <c r="S4" s="434"/>
    </row>
    <row r="5" spans="2:35" ht="16.5" customHeight="1" x14ac:dyDescent="0.2">
      <c r="H5" s="212"/>
      <c r="I5" s="213"/>
      <c r="J5" s="207"/>
      <c r="K5" s="207"/>
      <c r="L5" s="207"/>
      <c r="M5" s="214"/>
      <c r="N5" s="214"/>
      <c r="O5" s="214"/>
      <c r="P5" s="435" t="s">
        <v>2</v>
      </c>
      <c r="Q5" s="435"/>
      <c r="R5" s="435"/>
      <c r="S5" s="435"/>
      <c r="T5" s="212"/>
    </row>
    <row r="6" spans="2:35" ht="11.25" customHeight="1" x14ac:dyDescent="0.2">
      <c r="H6" s="212"/>
      <c r="I6" s="213"/>
      <c r="J6" s="207"/>
      <c r="K6" s="207"/>
      <c r="L6" s="207"/>
      <c r="M6" s="208"/>
      <c r="N6" s="208"/>
      <c r="O6" s="208"/>
      <c r="P6" s="208"/>
      <c r="Q6" s="436" t="s">
        <v>245</v>
      </c>
      <c r="R6" s="436"/>
      <c r="S6" s="213"/>
      <c r="T6" s="212"/>
    </row>
    <row r="7" spans="2:35" ht="15" customHeight="1" x14ac:dyDescent="0.2">
      <c r="H7" s="213" t="s">
        <v>246</v>
      </c>
      <c r="I7" s="213"/>
      <c r="J7" s="207"/>
      <c r="K7" s="207"/>
      <c r="L7" s="207"/>
      <c r="M7" s="213"/>
      <c r="N7" s="213"/>
      <c r="O7" s="213"/>
      <c r="P7" s="428" t="s">
        <v>327</v>
      </c>
      <c r="Q7" s="428"/>
      <c r="R7" s="428"/>
      <c r="S7" s="428"/>
      <c r="T7" s="212"/>
    </row>
    <row r="8" spans="2:35" ht="10.9" customHeight="1" x14ac:dyDescent="0.2">
      <c r="H8" s="212"/>
      <c r="I8" s="213"/>
      <c r="J8" s="215"/>
      <c r="K8" s="215"/>
      <c r="L8" s="215"/>
      <c r="M8" s="429" t="s">
        <v>247</v>
      </c>
      <c r="N8" s="429"/>
      <c r="O8" s="429"/>
      <c r="P8" s="429"/>
      <c r="Q8" s="429"/>
      <c r="R8" s="429"/>
      <c r="S8" s="429"/>
      <c r="T8" s="212"/>
    </row>
    <row r="9" spans="2:35" x14ac:dyDescent="0.2">
      <c r="H9" s="212"/>
      <c r="I9" s="212"/>
      <c r="J9" s="216"/>
      <c r="K9" s="216"/>
      <c r="L9" s="216"/>
      <c r="N9" s="217"/>
      <c r="O9" s="217"/>
      <c r="P9" s="217"/>
      <c r="Q9" s="430" t="s">
        <v>341</v>
      </c>
      <c r="R9" s="430"/>
      <c r="S9" s="430"/>
      <c r="T9" s="212"/>
    </row>
    <row r="10" spans="2:35" x14ac:dyDescent="0.2"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</row>
    <row r="11" spans="2:35" ht="17.850000000000001" customHeight="1" x14ac:dyDescent="0.2">
      <c r="B11" s="431" t="s">
        <v>248</v>
      </c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</row>
    <row r="12" spans="2:35" ht="32.25" customHeight="1" x14ac:dyDescent="0.2">
      <c r="B12" s="432" t="s">
        <v>249</v>
      </c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</row>
    <row r="13" spans="2:35" ht="14.1" customHeight="1" x14ac:dyDescent="0.2">
      <c r="B13" s="422" t="s">
        <v>250</v>
      </c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</row>
    <row r="14" spans="2:35" ht="12.75" customHeight="1" x14ac:dyDescent="0.2">
      <c r="B14" s="423" t="str">
        <f>'Заголовочный раздел'!B19:V19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2"/>
      <c r="AF14" s="212"/>
      <c r="AG14" s="212"/>
      <c r="AH14" s="212"/>
      <c r="AI14" s="212"/>
    </row>
    <row r="15" spans="2:35" ht="14.1" customHeight="1" x14ac:dyDescent="0.2">
      <c r="B15" s="422" t="s">
        <v>251</v>
      </c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</row>
    <row r="16" spans="2:35" x14ac:dyDescent="0.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</row>
    <row r="17" spans="2:19" ht="13.35" customHeight="1" x14ac:dyDescent="0.2">
      <c r="B17" s="424" t="s">
        <v>27</v>
      </c>
      <c r="C17" s="425" t="s">
        <v>28</v>
      </c>
      <c r="D17" s="425" t="s">
        <v>252</v>
      </c>
      <c r="E17" s="425" t="s">
        <v>159</v>
      </c>
      <c r="F17" s="425" t="s">
        <v>160</v>
      </c>
      <c r="G17" s="426" t="s">
        <v>347</v>
      </c>
      <c r="H17" s="427" t="s">
        <v>254</v>
      </c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</row>
    <row r="18" spans="2:19" ht="18" customHeight="1" x14ac:dyDescent="0.2">
      <c r="B18" s="424"/>
      <c r="C18" s="425"/>
      <c r="D18" s="425"/>
      <c r="E18" s="425"/>
      <c r="F18" s="425"/>
      <c r="G18" s="426"/>
      <c r="H18" s="221" t="s">
        <v>255</v>
      </c>
      <c r="I18" s="221" t="s">
        <v>256</v>
      </c>
      <c r="J18" s="221" t="s">
        <v>257</v>
      </c>
      <c r="K18" s="221" t="s">
        <v>258</v>
      </c>
      <c r="L18" s="221" t="s">
        <v>259</v>
      </c>
      <c r="M18" s="221" t="s">
        <v>260</v>
      </c>
      <c r="N18" s="221" t="s">
        <v>261</v>
      </c>
      <c r="O18" s="221" t="s">
        <v>262</v>
      </c>
      <c r="P18" s="221" t="s">
        <v>263</v>
      </c>
      <c r="Q18" s="221" t="s">
        <v>264</v>
      </c>
      <c r="R18" s="221" t="s">
        <v>265</v>
      </c>
      <c r="S18" s="221" t="s">
        <v>266</v>
      </c>
    </row>
    <row r="19" spans="2:19" ht="18" customHeight="1" x14ac:dyDescent="0.2">
      <c r="B19" s="222" t="s">
        <v>188</v>
      </c>
      <c r="C19" s="223" t="s">
        <v>189</v>
      </c>
      <c r="D19" s="224" t="s">
        <v>58</v>
      </c>
      <c r="E19" s="224" t="s">
        <v>58</v>
      </c>
      <c r="F19" s="224" t="s">
        <v>58</v>
      </c>
      <c r="G19" s="225">
        <f>'Касс. план Обл. бюдж.'!G19+'Остаток ХМАО'!G19</f>
        <v>0</v>
      </c>
      <c r="H19" s="225">
        <f>'Касс. план Обл. бюдж.'!H19+'Остаток ХМАО'!H19</f>
        <v>0</v>
      </c>
      <c r="I19" s="225">
        <f>'Касс. план Обл. бюдж.'!I19+'Остаток ХМАО'!I19</f>
        <v>0</v>
      </c>
      <c r="J19" s="225">
        <f>'Касс. план Обл. бюдж.'!J19+'Остаток ХМАО'!J19</f>
        <v>0</v>
      </c>
      <c r="K19" s="225">
        <f>'Касс. план Обл. бюдж.'!K19+'Остаток ХМАО'!K19</f>
        <v>0</v>
      </c>
      <c r="L19" s="225">
        <f>'Касс. план Обл. бюдж.'!L19+'Остаток ХМАО'!L19</f>
        <v>0</v>
      </c>
      <c r="M19" s="225">
        <f>'Касс. план Обл. бюдж.'!M19+'Остаток ХМАО'!M19</f>
        <v>0</v>
      </c>
      <c r="N19" s="225">
        <f>'Касс. план Обл. бюдж.'!N19+'Остаток ХМАО'!N19</f>
        <v>0</v>
      </c>
      <c r="O19" s="225">
        <f>'Касс. план Обл. бюдж.'!O19+'Остаток ХМАО'!O19</f>
        <v>0</v>
      </c>
      <c r="P19" s="225">
        <f>'Касс. план Обл. бюдж.'!P19+'Остаток ХМАО'!P19</f>
        <v>0</v>
      </c>
      <c r="Q19" s="225">
        <f>'Касс. план Обл. бюдж.'!Q19+'Остаток ХМАО'!Q19</f>
        <v>0</v>
      </c>
      <c r="R19" s="225">
        <f>'Касс. план Обл. бюдж.'!R19+'Остаток ХМАО'!R19</f>
        <v>0</v>
      </c>
      <c r="S19" s="225">
        <f>'Касс. план Обл. бюдж.'!S19+'Остаток ХМАО'!S19</f>
        <v>0</v>
      </c>
    </row>
    <row r="20" spans="2:19" ht="18" customHeight="1" x14ac:dyDescent="0.2">
      <c r="B20" s="226" t="s">
        <v>267</v>
      </c>
      <c r="C20" s="223" t="s">
        <v>58</v>
      </c>
      <c r="D20" s="224" t="s">
        <v>58</v>
      </c>
      <c r="E20" s="224" t="s">
        <v>58</v>
      </c>
      <c r="F20" s="224" t="s">
        <v>58</v>
      </c>
      <c r="G20" s="225">
        <f>'Касс. план Обл. бюдж.'!G20+'Касс. план ХМАО'!G20</f>
        <v>50343000</v>
      </c>
      <c r="H20" s="225">
        <f>'Касс. план Обл. бюдж.'!H20+'Касс. план ХМАО'!H20</f>
        <v>4195250</v>
      </c>
      <c r="I20" s="225">
        <f>'Касс. план Обл. бюдж.'!I20+'Касс. план ХМАО'!I20</f>
        <v>4195250</v>
      </c>
      <c r="J20" s="225">
        <f>'Касс. план Обл. бюдж.'!J20+'Касс. план ХМАО'!J20</f>
        <v>4195250</v>
      </c>
      <c r="K20" s="225">
        <f>'Касс. план Обл. бюдж.'!K20+'Касс. план ХМАО'!K20</f>
        <v>4195250</v>
      </c>
      <c r="L20" s="225">
        <f>'Касс. план Обл. бюдж.'!L20+'Касс. план ХМАО'!L20</f>
        <v>4195250</v>
      </c>
      <c r="M20" s="225">
        <f>'Касс. план Обл. бюдж.'!M20+'Касс. план ХМАО'!M20</f>
        <v>4195250</v>
      </c>
      <c r="N20" s="225">
        <f>'Касс. план Обл. бюдж.'!N20+'Касс. план ХМАО'!N20</f>
        <v>4195250</v>
      </c>
      <c r="O20" s="225">
        <f>'Касс. план Обл. бюдж.'!O20+'Касс. план ХМАО'!O20</f>
        <v>4195250</v>
      </c>
      <c r="P20" s="225">
        <f>'Касс. план Обл. бюдж.'!P20+'Касс. план ХМАО'!P20</f>
        <v>4195250</v>
      </c>
      <c r="Q20" s="225">
        <f>'Касс. план Обл. бюдж.'!Q20+'Касс. план ХМАО'!Q20</f>
        <v>4195250</v>
      </c>
      <c r="R20" s="225">
        <f>'Касс. план Обл. бюдж.'!R20+'Касс. план ХМАО'!R20</f>
        <v>4195250</v>
      </c>
      <c r="S20" s="225">
        <f>'Касс. план Обл. бюдж.'!S20+'Касс. план ХМАО'!S20</f>
        <v>4195250</v>
      </c>
    </row>
    <row r="21" spans="2:19" ht="13.15" customHeight="1" x14ac:dyDescent="0.2">
      <c r="B21" s="226" t="s">
        <v>56</v>
      </c>
      <c r="C21" s="223" t="s">
        <v>58</v>
      </c>
      <c r="D21" s="224" t="s">
        <v>58</v>
      </c>
      <c r="E21" s="224" t="s">
        <v>58</v>
      </c>
      <c r="F21" s="224" t="s">
        <v>58</v>
      </c>
      <c r="G21" s="225">
        <f>'Касс. план Обл. бюдж.'!G21+'Касс. план ХМАО'!G21</f>
        <v>50343000</v>
      </c>
      <c r="H21" s="225">
        <f>'Касс. план Обл. бюдж.'!H21+'Касс. план ХМАО'!H21</f>
        <v>4195250</v>
      </c>
      <c r="I21" s="225">
        <f>'Касс. план Обл. бюдж.'!I21+'Касс. план ХМАО'!I21</f>
        <v>4195250</v>
      </c>
      <c r="J21" s="225">
        <f>'Касс. план Обл. бюдж.'!J21+'Касс. план ХМАО'!J21</f>
        <v>4195250</v>
      </c>
      <c r="K21" s="225">
        <f>'Касс. план Обл. бюдж.'!K21+'Касс. план ХМАО'!K21</f>
        <v>4195250</v>
      </c>
      <c r="L21" s="225">
        <f>'Касс. план Обл. бюдж.'!L21+'Касс. план ХМАО'!L21</f>
        <v>4195250</v>
      </c>
      <c r="M21" s="225">
        <f>'Касс. план Обл. бюдж.'!M21+'Касс. план ХМАО'!M21</f>
        <v>4195250</v>
      </c>
      <c r="N21" s="225">
        <f>'Касс. план Обл. бюдж.'!N21+'Касс. план ХМАО'!N21</f>
        <v>4195250</v>
      </c>
      <c r="O21" s="225">
        <f>'Касс. план Обл. бюдж.'!O21+'Касс. план ХМАО'!O21</f>
        <v>4195250</v>
      </c>
      <c r="P21" s="225">
        <f>'Касс. план Обл. бюдж.'!P21+'Касс. план ХМАО'!P21</f>
        <v>4195250</v>
      </c>
      <c r="Q21" s="225">
        <f>'Касс. план Обл. бюдж.'!Q21+'Касс. план ХМАО'!Q21</f>
        <v>4195250</v>
      </c>
      <c r="R21" s="225">
        <f>'Касс. план Обл. бюдж.'!R21+'Касс. план ХМАО'!R21</f>
        <v>4195250</v>
      </c>
      <c r="S21" s="225">
        <f>'Касс. план Обл. бюдж.'!S21+'Касс. план ХМАО'!S21</f>
        <v>4195250</v>
      </c>
    </row>
    <row r="22" spans="2:19" ht="18" customHeight="1" x14ac:dyDescent="0.2">
      <c r="B22" s="62" t="s">
        <v>19</v>
      </c>
      <c r="C22" s="68" t="s">
        <v>58</v>
      </c>
      <c r="D22" s="227" t="s">
        <v>58</v>
      </c>
      <c r="E22" s="227" t="s">
        <v>58</v>
      </c>
      <c r="F22" s="227" t="s">
        <v>58</v>
      </c>
      <c r="G22" s="68" t="s">
        <v>58</v>
      </c>
      <c r="H22" s="68" t="s">
        <v>58</v>
      </c>
      <c r="I22" s="68" t="s">
        <v>58</v>
      </c>
      <c r="J22" s="68" t="s">
        <v>58</v>
      </c>
      <c r="K22" s="68" t="s">
        <v>58</v>
      </c>
      <c r="L22" s="68" t="s">
        <v>58</v>
      </c>
      <c r="M22" s="68" t="s">
        <v>58</v>
      </c>
      <c r="N22" s="68" t="s">
        <v>58</v>
      </c>
      <c r="O22" s="68" t="s">
        <v>58</v>
      </c>
      <c r="P22" s="68" t="s">
        <v>58</v>
      </c>
      <c r="Q22" s="68" t="s">
        <v>58</v>
      </c>
      <c r="R22" s="68" t="s">
        <v>58</v>
      </c>
      <c r="S22" s="68" t="s">
        <v>58</v>
      </c>
    </row>
    <row r="23" spans="2:19" ht="37.5" customHeight="1" x14ac:dyDescent="0.2">
      <c r="B23" s="228" t="s">
        <v>57</v>
      </c>
      <c r="C23" s="64">
        <v>210</v>
      </c>
      <c r="D23" s="224" t="s">
        <v>58</v>
      </c>
      <c r="E23" s="224" t="s">
        <v>58</v>
      </c>
      <c r="F23" s="224" t="s">
        <v>58</v>
      </c>
      <c r="G23" s="225">
        <f>'Касс. план Обл. бюдж.'!G23+'Касс. план ХМАО'!G23</f>
        <v>43061515</v>
      </c>
      <c r="H23" s="225">
        <f>'Касс. план Обл. бюдж.'!H23+'Касс. план ХМАО'!H23</f>
        <v>1798213</v>
      </c>
      <c r="I23" s="225">
        <f>'Касс. план Обл. бюдж.'!I23+'Касс. план ХМАО'!I23</f>
        <v>3751210</v>
      </c>
      <c r="J23" s="225">
        <f>'Касс. план Обл. бюдж.'!J23+'Касс. план ХМАО'!J23</f>
        <v>3753210</v>
      </c>
      <c r="K23" s="225">
        <f>'Касс. план Обл. бюдж.'!K23+'Касс. план ХМАО'!K23</f>
        <v>3751210</v>
      </c>
      <c r="L23" s="225">
        <f>'Касс. план Обл. бюдж.'!L23+'Касс. план ХМАО'!L23</f>
        <v>3751209</v>
      </c>
      <c r="M23" s="225">
        <f>'Касс. план Обл. бюдж.'!M23+'Касс. план ХМАО'!M23</f>
        <v>3751209</v>
      </c>
      <c r="N23" s="225">
        <f>'Касс. план Обл. бюдж.'!N23+'Касс. план ХМАО'!N23</f>
        <v>3751209</v>
      </c>
      <c r="O23" s="225">
        <f>'Касс. план Обл. бюдж.'!O23+'Касс. план ХМАО'!O23</f>
        <v>3751209</v>
      </c>
      <c r="P23" s="225">
        <f>'Касс. план Обл. бюдж.'!P23+'Касс. план ХМАО'!P23</f>
        <v>3751209</v>
      </c>
      <c r="Q23" s="225">
        <f>'Касс. план Обл. бюдж.'!Q23+'Касс. план ХМАО'!Q23</f>
        <v>3751209</v>
      </c>
      <c r="R23" s="225">
        <f>'Касс. план Обл. бюдж.'!R23+'Касс. план ХМАО'!R23</f>
        <v>3750209</v>
      </c>
      <c r="S23" s="225">
        <f>'Касс. план Обл. бюдж.'!S23+'Касс. план ХМАО'!S23</f>
        <v>3750209</v>
      </c>
    </row>
    <row r="24" spans="2:19" ht="21" customHeight="1" x14ac:dyDescent="0.2">
      <c r="B24" s="418" t="s">
        <v>59</v>
      </c>
      <c r="C24" s="420">
        <v>211</v>
      </c>
      <c r="D24" s="421">
        <v>111</v>
      </c>
      <c r="E24" s="230" t="s">
        <v>58</v>
      </c>
      <c r="F24" s="230" t="s">
        <v>58</v>
      </c>
      <c r="G24" s="225">
        <f>'Касс. план Обл. бюдж.'!G24+'Касс. план ХМАО'!G24</f>
        <v>33054927</v>
      </c>
      <c r="H24" s="225">
        <f>'Касс. план Обл. бюдж.'!H24+'Касс. план ХМАО'!H24</f>
        <v>1379580</v>
      </c>
      <c r="I24" s="225">
        <f>'Касс. план Обл. бюдж.'!I24+'Касс. план ХМАО'!I24</f>
        <v>2879577</v>
      </c>
      <c r="J24" s="225">
        <f>'Касс. план Обл. бюдж.'!J24+'Касс. план ХМАО'!J24</f>
        <v>2879577</v>
      </c>
      <c r="K24" s="225">
        <f>'Касс. план Обл. бюдж.'!K24+'Касс. план ХМАО'!K24</f>
        <v>2879577</v>
      </c>
      <c r="L24" s="225">
        <f>'Касс. план Обл. бюдж.'!L24+'Касс. план ХМАО'!L24</f>
        <v>2879577</v>
      </c>
      <c r="M24" s="225">
        <f>'Касс. план Обл. бюдж.'!M24+'Касс. план ХМАО'!M24</f>
        <v>2879577</v>
      </c>
      <c r="N24" s="225">
        <f>'Касс. план Обл. бюдж.'!N24+'Касс. план ХМАО'!N24</f>
        <v>2879577</v>
      </c>
      <c r="O24" s="225">
        <f>'Касс. план Обл. бюдж.'!O24+'Касс. план ХМАО'!O24</f>
        <v>2879577</v>
      </c>
      <c r="P24" s="225">
        <f>'Касс. план Обл. бюдж.'!P24+'Касс. план ХМАО'!P24</f>
        <v>2879577</v>
      </c>
      <c r="Q24" s="225">
        <f>'Касс. план Обл. бюдж.'!Q24+'Касс. план ХМАО'!Q24</f>
        <v>2879577</v>
      </c>
      <c r="R24" s="225">
        <f>'Касс. план Обл. бюдж.'!R24+'Касс. план ХМАО'!R24</f>
        <v>2879577</v>
      </c>
      <c r="S24" s="225">
        <f>'Касс. план Обл. бюдж.'!S24+'Касс. план ХМАО'!S24</f>
        <v>2879577</v>
      </c>
    </row>
    <row r="25" spans="2:19" ht="13.9" customHeight="1" x14ac:dyDescent="0.2">
      <c r="B25" s="418"/>
      <c r="C25" s="420"/>
      <c r="D25" s="421"/>
      <c r="E25" s="227" t="s">
        <v>60</v>
      </c>
      <c r="F25" s="227" t="s">
        <v>61</v>
      </c>
      <c r="G25" s="225">
        <f>'Касс. план Обл. бюдж.'!G25+'Касс. план ХМАО'!G25</f>
        <v>0</v>
      </c>
      <c r="H25" s="225">
        <f>'Касс. план Обл. бюдж.'!H25+'Касс. план ХМАО'!H25</f>
        <v>0</v>
      </c>
      <c r="I25" s="225">
        <f>'Касс. план Обл. бюдж.'!I25+'Касс. план ХМАО'!I25</f>
        <v>0</v>
      </c>
      <c r="J25" s="225">
        <f>'Касс. план Обл. бюдж.'!J25+'Касс. план ХМАО'!J25</f>
        <v>0</v>
      </c>
      <c r="K25" s="225">
        <f>'Касс. план Обл. бюдж.'!K25+'Касс. план ХМАО'!K25</f>
        <v>0</v>
      </c>
      <c r="L25" s="225">
        <f>'Касс. план Обл. бюдж.'!L25+'Касс. план ХМАО'!L25</f>
        <v>0</v>
      </c>
      <c r="M25" s="225">
        <f>'Касс. план Обл. бюдж.'!M25+'Касс. план ХМАО'!M25</f>
        <v>0</v>
      </c>
      <c r="N25" s="225">
        <f>'Касс. план Обл. бюдж.'!N25+'Касс. план ХМАО'!N25</f>
        <v>0</v>
      </c>
      <c r="O25" s="225">
        <f>'Касс. план Обл. бюдж.'!O25+'Касс. план ХМАО'!O25</f>
        <v>0</v>
      </c>
      <c r="P25" s="225">
        <f>'Касс. план Обл. бюдж.'!P25+'Касс. план ХМАО'!P25</f>
        <v>0</v>
      </c>
      <c r="Q25" s="225">
        <f>'Касс. план Обл. бюдж.'!Q25+'Касс. план ХМАО'!Q25</f>
        <v>0</v>
      </c>
      <c r="R25" s="225">
        <f>'Касс. план Обл. бюдж.'!R25+'Касс. план ХМАО'!R25</f>
        <v>0</v>
      </c>
      <c r="S25" s="225">
        <f>'Касс. план Обл. бюдж.'!S25+'Касс. план ХМАО'!S25</f>
        <v>0</v>
      </c>
    </row>
    <row r="26" spans="2:19" s="231" customFormat="1" ht="27.6" customHeight="1" x14ac:dyDescent="0.2">
      <c r="B26" s="418"/>
      <c r="C26" s="420"/>
      <c r="D26" s="421"/>
      <c r="E26" s="227" t="s">
        <v>62</v>
      </c>
      <c r="F26" s="227" t="s">
        <v>62</v>
      </c>
      <c r="G26" s="225">
        <f>'Касс. план Обл. бюдж.'!G26+'Касс. план ХМАО'!G26</f>
        <v>0</v>
      </c>
      <c r="H26" s="225">
        <f>'Касс. план Обл. бюдж.'!H26+'Касс. план ХМАО'!H26</f>
        <v>0</v>
      </c>
      <c r="I26" s="225">
        <f>'Касс. план Обл. бюдж.'!I26+'Касс. план ХМАО'!I26</f>
        <v>0</v>
      </c>
      <c r="J26" s="225">
        <f>'Касс. план Обл. бюдж.'!J26+'Касс. план ХМАО'!J26</f>
        <v>0</v>
      </c>
      <c r="K26" s="225">
        <f>'Касс. план Обл. бюдж.'!K26+'Касс. план ХМАО'!K26</f>
        <v>0</v>
      </c>
      <c r="L26" s="225">
        <f>'Касс. план Обл. бюдж.'!L26+'Касс. план ХМАО'!L26</f>
        <v>0</v>
      </c>
      <c r="M26" s="225">
        <f>'Касс. план Обл. бюдж.'!M26+'Касс. план ХМАО'!M26</f>
        <v>0</v>
      </c>
      <c r="N26" s="225">
        <f>'Касс. план Обл. бюдж.'!N26+'Касс. план ХМАО'!N26</f>
        <v>0</v>
      </c>
      <c r="O26" s="225">
        <f>'Касс. план Обл. бюдж.'!O26+'Касс. план ХМАО'!O26</f>
        <v>0</v>
      </c>
      <c r="P26" s="225">
        <f>'Касс. план Обл. бюдж.'!P26+'Касс. план ХМАО'!P26</f>
        <v>0</v>
      </c>
      <c r="Q26" s="225">
        <f>'Касс. план Обл. бюдж.'!Q26+'Касс. план ХМАО'!Q26</f>
        <v>0</v>
      </c>
      <c r="R26" s="225">
        <f>'Касс. план Обл. бюдж.'!R26+'Касс. план ХМАО'!R26</f>
        <v>0</v>
      </c>
      <c r="S26" s="225">
        <f>'Касс. план Обл. бюдж.'!S26+'Касс. план ХМАО'!S26</f>
        <v>0</v>
      </c>
    </row>
    <row r="27" spans="2:19" ht="21" customHeight="1" x14ac:dyDescent="0.2">
      <c r="B27" s="418"/>
      <c r="C27" s="420"/>
      <c r="D27" s="421"/>
      <c r="E27" s="227" t="s">
        <v>63</v>
      </c>
      <c r="F27" s="227" t="s">
        <v>61</v>
      </c>
      <c r="G27" s="225">
        <f>'Касс. план Обл. бюдж.'!G27+'Касс. план ХМАО'!G27</f>
        <v>0</v>
      </c>
      <c r="H27" s="225">
        <f>'Касс. план Обл. бюдж.'!H27+'Касс. план ХМАО'!H27</f>
        <v>0</v>
      </c>
      <c r="I27" s="225">
        <f>'Касс. план Обл. бюдж.'!I27+'Касс. план ХМАО'!I27</f>
        <v>0</v>
      </c>
      <c r="J27" s="225">
        <f>'Касс. план Обл. бюдж.'!J27+'Касс. план ХМАО'!J27</f>
        <v>0</v>
      </c>
      <c r="K27" s="225">
        <f>'Касс. план Обл. бюдж.'!K27+'Касс. план ХМАО'!K27</f>
        <v>0</v>
      </c>
      <c r="L27" s="225">
        <f>'Касс. план Обл. бюдж.'!L27+'Касс. план ХМАО'!L27</f>
        <v>0</v>
      </c>
      <c r="M27" s="225">
        <f>'Касс. план Обл. бюдж.'!M27+'Касс. план ХМАО'!M27</f>
        <v>0</v>
      </c>
      <c r="N27" s="225">
        <f>'Касс. план Обл. бюдж.'!N27+'Касс. план ХМАО'!N27</f>
        <v>0</v>
      </c>
      <c r="O27" s="225">
        <f>'Касс. план Обл. бюдж.'!O27+'Касс. план ХМАО'!O27</f>
        <v>0</v>
      </c>
      <c r="P27" s="225">
        <f>'Касс. план Обл. бюдж.'!P27+'Касс. план ХМАО'!P27</f>
        <v>0</v>
      </c>
      <c r="Q27" s="225">
        <f>'Касс. план Обл. бюдж.'!Q27+'Касс. план ХМАО'!Q27</f>
        <v>0</v>
      </c>
      <c r="R27" s="225">
        <f>'Касс. план Обл. бюдж.'!R27+'Касс. план ХМАО'!R27</f>
        <v>0</v>
      </c>
      <c r="S27" s="225">
        <f>'Касс. план Обл. бюдж.'!S27+'Касс. план ХМАО'!S27</f>
        <v>0</v>
      </c>
    </row>
    <row r="28" spans="2:19" ht="21" customHeight="1" x14ac:dyDescent="0.2">
      <c r="B28" s="418"/>
      <c r="C28" s="420"/>
      <c r="D28" s="421"/>
      <c r="E28" s="227" t="s">
        <v>64</v>
      </c>
      <c r="F28" s="227" t="s">
        <v>65</v>
      </c>
      <c r="G28" s="225">
        <f>'Касс. план Обл. бюдж.'!G28+'Касс. план ХМАО'!G28</f>
        <v>33054927</v>
      </c>
      <c r="H28" s="225">
        <f>'Касс. план Обл. бюдж.'!H28+'Касс. план ХМАО'!H28</f>
        <v>1379580</v>
      </c>
      <c r="I28" s="225">
        <f>'Касс. план Обл. бюдж.'!I28+'Касс. план ХМАО'!I28</f>
        <v>2879577</v>
      </c>
      <c r="J28" s="225">
        <f>'Касс. план Обл. бюдж.'!J28+'Касс. план ХМАО'!J28</f>
        <v>2879577</v>
      </c>
      <c r="K28" s="225">
        <f>'Касс. план Обл. бюдж.'!K28+'Касс. план ХМАО'!K28</f>
        <v>2879577</v>
      </c>
      <c r="L28" s="225">
        <f>'Касс. план Обл. бюдж.'!L28+'Касс. план ХМАО'!L28</f>
        <v>2879577</v>
      </c>
      <c r="M28" s="225">
        <f>'Касс. план Обл. бюдж.'!M28+'Касс. план ХМАО'!M28</f>
        <v>2879577</v>
      </c>
      <c r="N28" s="225">
        <f>'Касс. план Обл. бюдж.'!N28+'Касс. план ХМАО'!N28</f>
        <v>2879577</v>
      </c>
      <c r="O28" s="225">
        <f>'Касс. план Обл. бюдж.'!O28+'Касс. план ХМАО'!O28</f>
        <v>2879577</v>
      </c>
      <c r="P28" s="225">
        <f>'Касс. план Обл. бюдж.'!P28+'Касс. план ХМАО'!P28</f>
        <v>2879577</v>
      </c>
      <c r="Q28" s="225">
        <f>'Касс. план Обл. бюдж.'!Q28+'Касс. план ХМАО'!Q28</f>
        <v>2879577</v>
      </c>
      <c r="R28" s="225">
        <f>'Касс. план Обл. бюдж.'!R28+'Касс. план ХМАО'!R28</f>
        <v>2879577</v>
      </c>
      <c r="S28" s="225">
        <f>'Касс. план Обл. бюдж.'!S28+'Касс. план ХМАО'!S28</f>
        <v>2879577</v>
      </c>
    </row>
    <row r="29" spans="2:19" ht="21" customHeight="1" x14ac:dyDescent="0.2">
      <c r="B29" s="418"/>
      <c r="C29" s="420"/>
      <c r="D29" s="421"/>
      <c r="E29" s="227" t="s">
        <v>64</v>
      </c>
      <c r="F29" s="227" t="s">
        <v>66</v>
      </c>
      <c r="G29" s="225">
        <f>'Касс. план Обл. бюдж.'!G29+'Касс. план ХМАО'!G29</f>
        <v>0</v>
      </c>
      <c r="H29" s="225">
        <f>'Касс. план Обл. бюдж.'!H29+'Касс. план ХМАО'!H29</f>
        <v>0</v>
      </c>
      <c r="I29" s="225">
        <f>'Касс. план Обл. бюдж.'!I29+'Касс. план ХМАО'!I29</f>
        <v>0</v>
      </c>
      <c r="J29" s="225">
        <f>'Касс. план Обл. бюдж.'!J29+'Касс. план ХМАО'!J29</f>
        <v>0</v>
      </c>
      <c r="K29" s="225">
        <f>'Касс. план Обл. бюдж.'!K29+'Касс. план ХМАО'!K29</f>
        <v>0</v>
      </c>
      <c r="L29" s="225">
        <f>'Касс. план Обл. бюдж.'!L29+'Касс. план ХМАО'!L29</f>
        <v>0</v>
      </c>
      <c r="M29" s="225">
        <f>'Касс. план Обл. бюдж.'!M29+'Касс. план ХМАО'!M29</f>
        <v>0</v>
      </c>
      <c r="N29" s="225">
        <f>'Касс. план Обл. бюдж.'!N29+'Касс. план ХМАО'!N29</f>
        <v>0</v>
      </c>
      <c r="O29" s="225">
        <f>'Касс. план Обл. бюдж.'!O29+'Касс. план ХМАО'!O29</f>
        <v>0</v>
      </c>
      <c r="P29" s="225">
        <f>'Касс. план Обл. бюдж.'!P29+'Касс. план ХМАО'!P29</f>
        <v>0</v>
      </c>
      <c r="Q29" s="225">
        <f>'Касс. план Обл. бюдж.'!Q29+'Касс. план ХМАО'!Q29</f>
        <v>0</v>
      </c>
      <c r="R29" s="225">
        <f>'Касс. план Обл. бюдж.'!R29+'Касс. план ХМАО'!R29</f>
        <v>0</v>
      </c>
      <c r="S29" s="225">
        <f>'Касс. план Обл. бюдж.'!S29+'Касс. план ХМАО'!S29</f>
        <v>0</v>
      </c>
    </row>
    <row r="30" spans="2:19" s="231" customFormat="1" ht="21" customHeight="1" x14ac:dyDescent="0.2">
      <c r="B30" s="418" t="s">
        <v>67</v>
      </c>
      <c r="C30" s="321" t="s">
        <v>68</v>
      </c>
      <c r="D30" s="417" t="s">
        <v>69</v>
      </c>
      <c r="E30" s="230" t="s">
        <v>58</v>
      </c>
      <c r="F30" s="230" t="s">
        <v>58</v>
      </c>
      <c r="G30" s="225">
        <f>'Касс. план Обл. бюдж.'!G30+'Касс. план ХМАО'!G30</f>
        <v>24000</v>
      </c>
      <c r="H30" s="225">
        <f>'Касс. план Обл. бюдж.'!H30+'Касс. план ХМАО'!H30</f>
        <v>2000</v>
      </c>
      <c r="I30" s="225">
        <f>'Касс. план Обл. бюдж.'!I30+'Касс. план ХМАО'!I30</f>
        <v>2000</v>
      </c>
      <c r="J30" s="225">
        <f>'Касс. план Обл. бюдж.'!J30+'Касс. план ХМАО'!J30</f>
        <v>4000</v>
      </c>
      <c r="K30" s="225">
        <f>'Касс. план Обл. бюдж.'!K30+'Касс. план ХМАО'!K30</f>
        <v>2000</v>
      </c>
      <c r="L30" s="225">
        <f>'Касс. план Обл. бюдж.'!L30+'Касс. план ХМАО'!L30</f>
        <v>2000</v>
      </c>
      <c r="M30" s="225">
        <f>'Касс. план Обл. бюдж.'!M30+'Касс. план ХМАО'!M30</f>
        <v>2000</v>
      </c>
      <c r="N30" s="225">
        <f>'Касс. план Обл. бюдж.'!N30+'Касс. план ХМАО'!N30</f>
        <v>2000</v>
      </c>
      <c r="O30" s="225">
        <f>'Касс. план Обл. бюдж.'!O30+'Касс. план ХМАО'!O30</f>
        <v>2000</v>
      </c>
      <c r="P30" s="225">
        <f>'Касс. план Обл. бюдж.'!P30+'Касс. план ХМАО'!P30</f>
        <v>2000</v>
      </c>
      <c r="Q30" s="225">
        <f>'Касс. план Обл. бюдж.'!Q30+'Касс. план ХМАО'!Q30</f>
        <v>2000</v>
      </c>
      <c r="R30" s="225">
        <f>'Касс. план Обл. бюдж.'!R30+'Касс. план ХМАО'!R30</f>
        <v>1000</v>
      </c>
      <c r="S30" s="225">
        <f>'Касс. план Обл. бюдж.'!S30+'Касс. план ХМАО'!S30</f>
        <v>1000</v>
      </c>
    </row>
    <row r="31" spans="2:19" ht="12.75" customHeight="1" x14ac:dyDescent="0.2">
      <c r="B31" s="418"/>
      <c r="C31" s="321"/>
      <c r="D31" s="417"/>
      <c r="E31" s="227" t="s">
        <v>60</v>
      </c>
      <c r="F31" s="227" t="s">
        <v>61</v>
      </c>
      <c r="G31" s="225">
        <f>'Касс. план Обл. бюдж.'!G31+'Касс. план ХМАО'!G31</f>
        <v>0</v>
      </c>
      <c r="H31" s="225">
        <f>'Касс. план Обл. бюдж.'!H31+'Касс. план ХМАО'!H31</f>
        <v>0</v>
      </c>
      <c r="I31" s="225">
        <f>'Касс. план Обл. бюдж.'!I31+'Касс. план ХМАО'!I31</f>
        <v>0</v>
      </c>
      <c r="J31" s="225">
        <f>'Касс. план Обл. бюдж.'!J31+'Касс. план ХМАО'!J31</f>
        <v>0</v>
      </c>
      <c r="K31" s="225">
        <f>'Касс. план Обл. бюдж.'!K31+'Касс. план ХМАО'!K31</f>
        <v>0</v>
      </c>
      <c r="L31" s="225">
        <f>'Касс. план Обл. бюдж.'!L31+'Касс. план ХМАО'!L31</f>
        <v>0</v>
      </c>
      <c r="M31" s="225">
        <f>'Касс. план Обл. бюдж.'!M31+'Касс. план ХМАО'!M31</f>
        <v>0</v>
      </c>
      <c r="N31" s="225">
        <f>'Касс. план Обл. бюдж.'!N31+'Касс. план ХМАО'!N31</f>
        <v>0</v>
      </c>
      <c r="O31" s="225">
        <f>'Касс. план Обл. бюдж.'!O31+'Касс. план ХМАО'!O31</f>
        <v>0</v>
      </c>
      <c r="P31" s="225">
        <f>'Касс. план Обл. бюдж.'!P31+'Касс. план ХМАО'!P31</f>
        <v>0</v>
      </c>
      <c r="Q31" s="225">
        <f>'Касс. план Обл. бюдж.'!Q31+'Касс. план ХМАО'!Q31</f>
        <v>0</v>
      </c>
      <c r="R31" s="225">
        <f>'Касс. план Обл. бюдж.'!R31+'Касс. план ХМАО'!R31</f>
        <v>0</v>
      </c>
      <c r="S31" s="225">
        <f>'Касс. план Обл. бюдж.'!S31+'Касс. план ХМАО'!S31</f>
        <v>0</v>
      </c>
    </row>
    <row r="32" spans="2:19" ht="21" customHeight="1" x14ac:dyDescent="0.2">
      <c r="B32" s="418"/>
      <c r="C32" s="321"/>
      <c r="D32" s="417"/>
      <c r="E32" s="227" t="s">
        <v>62</v>
      </c>
      <c r="F32" s="227" t="s">
        <v>62</v>
      </c>
      <c r="G32" s="225">
        <f>'Касс. план Обл. бюдж.'!G32+'Касс. план ХМАО'!G32</f>
        <v>0</v>
      </c>
      <c r="H32" s="225">
        <f>'Касс. план Обл. бюдж.'!H32+'Касс. план ХМАО'!H32</f>
        <v>0</v>
      </c>
      <c r="I32" s="225">
        <f>'Касс. план Обл. бюдж.'!I32+'Касс. план ХМАО'!I32</f>
        <v>0</v>
      </c>
      <c r="J32" s="225">
        <f>'Касс. план Обл. бюдж.'!J32+'Касс. план ХМАО'!J32</f>
        <v>0</v>
      </c>
      <c r="K32" s="225">
        <f>'Касс. план Обл. бюдж.'!K32+'Касс. план ХМАО'!K32</f>
        <v>0</v>
      </c>
      <c r="L32" s="225">
        <f>'Касс. план Обл. бюдж.'!L32+'Касс. план ХМАО'!L32</f>
        <v>0</v>
      </c>
      <c r="M32" s="225">
        <f>'Касс. план Обл. бюдж.'!M32+'Касс. план ХМАО'!M32</f>
        <v>0</v>
      </c>
      <c r="N32" s="225">
        <f>'Касс. план Обл. бюдж.'!N32+'Касс. план ХМАО'!N32</f>
        <v>0</v>
      </c>
      <c r="O32" s="225">
        <f>'Касс. план Обл. бюдж.'!O32+'Касс. план ХМАО'!O32</f>
        <v>0</v>
      </c>
      <c r="P32" s="225">
        <f>'Касс. план Обл. бюдж.'!P32+'Касс. план ХМАО'!P32</f>
        <v>0</v>
      </c>
      <c r="Q32" s="225">
        <f>'Касс. план Обл. бюдж.'!Q32+'Касс. план ХМАО'!Q32</f>
        <v>0</v>
      </c>
      <c r="R32" s="225">
        <f>'Касс. план Обл. бюдж.'!R32+'Касс. план ХМАО'!R32</f>
        <v>0</v>
      </c>
      <c r="S32" s="225">
        <f>'Касс. план Обл. бюдж.'!S32+'Касс. план ХМАО'!S32</f>
        <v>0</v>
      </c>
    </row>
    <row r="33" spans="2:19" ht="21" customHeight="1" x14ac:dyDescent="0.2">
      <c r="B33" s="418"/>
      <c r="C33" s="321"/>
      <c r="D33" s="417"/>
      <c r="E33" s="227" t="s">
        <v>63</v>
      </c>
      <c r="F33" s="227" t="s">
        <v>61</v>
      </c>
      <c r="G33" s="225">
        <f>'Касс. план Обл. бюдж.'!G33+'Касс. план ХМАО'!G33</f>
        <v>0</v>
      </c>
      <c r="H33" s="225">
        <f>'Касс. план Обл. бюдж.'!H33+'Касс. план ХМАО'!H33</f>
        <v>0</v>
      </c>
      <c r="I33" s="225">
        <f>'Касс. план Обл. бюдж.'!I33+'Касс. план ХМАО'!I33</f>
        <v>0</v>
      </c>
      <c r="J33" s="225">
        <f>'Касс. план Обл. бюдж.'!J33+'Касс. план ХМАО'!J33</f>
        <v>0</v>
      </c>
      <c r="K33" s="225">
        <f>'Касс. план Обл. бюдж.'!K33+'Касс. план ХМАО'!K33</f>
        <v>0</v>
      </c>
      <c r="L33" s="225">
        <f>'Касс. план Обл. бюдж.'!L33+'Касс. план ХМАО'!L33</f>
        <v>0</v>
      </c>
      <c r="M33" s="225">
        <f>'Касс. план Обл. бюдж.'!M33+'Касс. план ХМАО'!M33</f>
        <v>0</v>
      </c>
      <c r="N33" s="225">
        <f>'Касс. план Обл. бюдж.'!N33+'Касс. план ХМАО'!N33</f>
        <v>0</v>
      </c>
      <c r="O33" s="225">
        <f>'Касс. план Обл. бюдж.'!O33+'Касс. план ХМАО'!O33</f>
        <v>0</v>
      </c>
      <c r="P33" s="225">
        <f>'Касс. план Обл. бюдж.'!P33+'Касс. план ХМАО'!P33</f>
        <v>0</v>
      </c>
      <c r="Q33" s="225">
        <f>'Касс. план Обл. бюдж.'!Q33+'Касс. план ХМАО'!Q33</f>
        <v>0</v>
      </c>
      <c r="R33" s="225">
        <f>'Касс. план Обл. бюдж.'!R33+'Касс. план ХМАО'!R33</f>
        <v>0</v>
      </c>
      <c r="S33" s="225">
        <f>'Касс. план Обл. бюдж.'!S33+'Касс. план ХМАО'!S33</f>
        <v>0</v>
      </c>
    </row>
    <row r="34" spans="2:19" ht="13.5" customHeight="1" x14ac:dyDescent="0.2">
      <c r="B34" s="418"/>
      <c r="C34" s="321"/>
      <c r="D34" s="417"/>
      <c r="E34" s="227" t="s">
        <v>64</v>
      </c>
      <c r="F34" s="227" t="s">
        <v>65</v>
      </c>
      <c r="G34" s="225">
        <f>'Касс. план Обл. бюдж.'!G34+'Касс. план ХМАО'!G34</f>
        <v>24000</v>
      </c>
      <c r="H34" s="225">
        <f>'Касс. план Обл. бюдж.'!H34+'Касс. план ХМАО'!H34</f>
        <v>2000</v>
      </c>
      <c r="I34" s="225">
        <f>'Касс. план Обл. бюдж.'!I34+'Касс. план ХМАО'!I34</f>
        <v>2000</v>
      </c>
      <c r="J34" s="225">
        <f>'Касс. план Обл. бюдж.'!J34+'Касс. план ХМАО'!J34</f>
        <v>4000</v>
      </c>
      <c r="K34" s="225">
        <f>'Касс. план Обл. бюдж.'!K34+'Касс. план ХМАО'!K34</f>
        <v>2000</v>
      </c>
      <c r="L34" s="225">
        <f>'Касс. план Обл. бюдж.'!L34+'Касс. план ХМАО'!L34</f>
        <v>2000</v>
      </c>
      <c r="M34" s="225">
        <f>'Касс. план Обл. бюдж.'!M34+'Касс. план ХМАО'!M34</f>
        <v>2000</v>
      </c>
      <c r="N34" s="225">
        <f>'Касс. план Обл. бюдж.'!N34+'Касс. план ХМАО'!N34</f>
        <v>2000</v>
      </c>
      <c r="O34" s="225">
        <f>'Касс. план Обл. бюдж.'!O34+'Касс. план ХМАО'!O34</f>
        <v>2000</v>
      </c>
      <c r="P34" s="225">
        <f>'Касс. план Обл. бюдж.'!P34+'Касс. план ХМАО'!P34</f>
        <v>2000</v>
      </c>
      <c r="Q34" s="225">
        <f>'Касс. план Обл. бюдж.'!Q34+'Касс. план ХМАО'!Q34</f>
        <v>2000</v>
      </c>
      <c r="R34" s="225">
        <f>'Касс. план Обл. бюдж.'!R34+'Касс. план ХМАО'!R34</f>
        <v>1000</v>
      </c>
      <c r="S34" s="225">
        <f>'Касс. план Обл. бюдж.'!S34+'Касс. план ХМАО'!S34</f>
        <v>1000</v>
      </c>
    </row>
    <row r="35" spans="2:19" ht="13.5" customHeight="1" x14ac:dyDescent="0.2">
      <c r="B35" s="418"/>
      <c r="C35" s="321"/>
      <c r="D35" s="417"/>
      <c r="E35" s="227" t="s">
        <v>64</v>
      </c>
      <c r="F35" s="227" t="s">
        <v>66</v>
      </c>
      <c r="G35" s="225">
        <f>'Касс. план Обл. бюдж.'!G35+'Касс. план ХМАО'!G35</f>
        <v>0</v>
      </c>
      <c r="H35" s="225">
        <f>'Касс. план Обл. бюдж.'!H35+'Касс. план ХМАО'!H35</f>
        <v>0</v>
      </c>
      <c r="I35" s="225">
        <f>'Касс. план Обл. бюдж.'!I35+'Касс. план ХМАО'!I35</f>
        <v>0</v>
      </c>
      <c r="J35" s="225">
        <f>'Касс. план Обл. бюдж.'!J35+'Касс. план ХМАО'!J35</f>
        <v>0</v>
      </c>
      <c r="K35" s="225">
        <f>'Касс. план Обл. бюдж.'!K35+'Касс. план ХМАО'!K35</f>
        <v>0</v>
      </c>
      <c r="L35" s="225">
        <f>'Касс. план Обл. бюдж.'!L35+'Касс. план ХМАО'!L35</f>
        <v>0</v>
      </c>
      <c r="M35" s="225">
        <f>'Касс. план Обл. бюдж.'!M35+'Касс. план ХМАО'!M35</f>
        <v>0</v>
      </c>
      <c r="N35" s="225">
        <f>'Касс. план Обл. бюдж.'!N35+'Касс. план ХМАО'!N35</f>
        <v>0</v>
      </c>
      <c r="O35" s="225">
        <f>'Касс. план Обл. бюдж.'!O35+'Касс. план ХМАО'!O35</f>
        <v>0</v>
      </c>
      <c r="P35" s="225">
        <f>'Касс. план Обл. бюдж.'!P35+'Касс. план ХМАО'!P35</f>
        <v>0</v>
      </c>
      <c r="Q35" s="225">
        <f>'Касс. план Обл. бюдж.'!Q35+'Касс. план ХМАО'!Q35</f>
        <v>0</v>
      </c>
      <c r="R35" s="225">
        <f>'Касс. план Обл. бюдж.'!R35+'Касс. план ХМАО'!R35</f>
        <v>0</v>
      </c>
      <c r="S35" s="225">
        <f>'Касс. план Обл. бюдж.'!S35+'Касс. план ХМАО'!S35</f>
        <v>0</v>
      </c>
    </row>
    <row r="36" spans="2:19" ht="21" customHeight="1" x14ac:dyDescent="0.2">
      <c r="B36" s="418" t="s">
        <v>70</v>
      </c>
      <c r="C36" s="320">
        <v>213</v>
      </c>
      <c r="D36" s="419">
        <v>119</v>
      </c>
      <c r="E36" s="230" t="s">
        <v>58</v>
      </c>
      <c r="F36" s="230" t="s">
        <v>58</v>
      </c>
      <c r="G36" s="225">
        <f>'Касс. план Обл. бюдж.'!G36+'Касс. план ХМАО'!G36</f>
        <v>9982588</v>
      </c>
      <c r="H36" s="225">
        <f>'Касс. план Обл. бюдж.'!H36+'Касс. план ХМАО'!H36</f>
        <v>416633</v>
      </c>
      <c r="I36" s="225">
        <f>'Касс. план Обл. бюдж.'!I36+'Касс. план ХМАО'!I36</f>
        <v>869633</v>
      </c>
      <c r="J36" s="225">
        <f>'Касс. план Обл. бюдж.'!J36+'Касс. план ХМАО'!J36</f>
        <v>869633</v>
      </c>
      <c r="K36" s="225">
        <f>'Касс. план Обл. бюдж.'!K36+'Касс. план ХМАО'!K36</f>
        <v>869633</v>
      </c>
      <c r="L36" s="225">
        <f>'Касс. план Обл. бюдж.'!L36+'Касс. план ХМАО'!L36</f>
        <v>869632</v>
      </c>
      <c r="M36" s="225">
        <f>'Касс. план Обл. бюдж.'!M36+'Касс. план ХМАО'!M36</f>
        <v>869632</v>
      </c>
      <c r="N36" s="225">
        <f>'Касс. план Обл. бюдж.'!N36+'Касс. план ХМАО'!N36</f>
        <v>869632</v>
      </c>
      <c r="O36" s="225">
        <f>'Касс. план Обл. бюдж.'!O36+'Касс. план ХМАО'!O36</f>
        <v>869632</v>
      </c>
      <c r="P36" s="225">
        <f>'Касс. план Обл. бюдж.'!P36+'Касс. план ХМАО'!P36</f>
        <v>869632</v>
      </c>
      <c r="Q36" s="225">
        <f>'Касс. план Обл. бюдж.'!Q36+'Касс. план ХМАО'!Q36</f>
        <v>869632</v>
      </c>
      <c r="R36" s="225">
        <f>'Касс. план Обл. бюдж.'!R36+'Касс. план ХМАО'!R36</f>
        <v>869632</v>
      </c>
      <c r="S36" s="225">
        <f>'Касс. план Обл. бюдж.'!S36+'Касс. план ХМАО'!S36</f>
        <v>869632</v>
      </c>
    </row>
    <row r="37" spans="2:19" ht="21" customHeight="1" x14ac:dyDescent="0.2">
      <c r="B37" s="418"/>
      <c r="C37" s="320"/>
      <c r="D37" s="419"/>
      <c r="E37" s="227" t="s">
        <v>60</v>
      </c>
      <c r="F37" s="227" t="s">
        <v>61</v>
      </c>
      <c r="G37" s="225">
        <f>'Касс. план Обл. бюдж.'!G37+'Касс. план ХМАО'!G37</f>
        <v>0</v>
      </c>
      <c r="H37" s="225">
        <f>'Касс. план Обл. бюдж.'!H37+'Касс. план ХМАО'!H37</f>
        <v>0</v>
      </c>
      <c r="I37" s="225">
        <f>'Касс. план Обл. бюдж.'!I37+'Касс. план ХМАО'!I37</f>
        <v>0</v>
      </c>
      <c r="J37" s="225">
        <f>'Касс. план Обл. бюдж.'!J37+'Касс. план ХМАО'!J37</f>
        <v>0</v>
      </c>
      <c r="K37" s="225">
        <f>'Касс. план Обл. бюдж.'!K37+'Касс. план ХМАО'!K37</f>
        <v>0</v>
      </c>
      <c r="L37" s="225">
        <f>'Касс. план Обл. бюдж.'!L37+'Касс. план ХМАО'!L37</f>
        <v>0</v>
      </c>
      <c r="M37" s="225">
        <f>'Касс. план Обл. бюдж.'!M37+'Касс. план ХМАО'!M37</f>
        <v>0</v>
      </c>
      <c r="N37" s="225">
        <f>'Касс. план Обл. бюдж.'!N37+'Касс. план ХМАО'!N37</f>
        <v>0</v>
      </c>
      <c r="O37" s="225">
        <f>'Касс. план Обл. бюдж.'!O37+'Касс. план ХМАО'!O37</f>
        <v>0</v>
      </c>
      <c r="P37" s="225">
        <f>'Касс. план Обл. бюдж.'!P37+'Касс. план ХМАО'!P37</f>
        <v>0</v>
      </c>
      <c r="Q37" s="225">
        <f>'Касс. план Обл. бюдж.'!Q37+'Касс. план ХМАО'!Q37</f>
        <v>0</v>
      </c>
      <c r="R37" s="225">
        <f>'Касс. план Обл. бюдж.'!R37+'Касс. план ХМАО'!R37</f>
        <v>0</v>
      </c>
      <c r="S37" s="225">
        <f>'Касс. план Обл. бюдж.'!S37+'Касс. план ХМАО'!S37</f>
        <v>0</v>
      </c>
    </row>
    <row r="38" spans="2:19" ht="21" customHeight="1" x14ac:dyDescent="0.2">
      <c r="B38" s="418"/>
      <c r="C38" s="320"/>
      <c r="D38" s="419"/>
      <c r="E38" s="227" t="s">
        <v>62</v>
      </c>
      <c r="F38" s="227" t="s">
        <v>62</v>
      </c>
      <c r="G38" s="225">
        <f>'Касс. план Обл. бюдж.'!G38+'Касс. план ХМАО'!G38</f>
        <v>0</v>
      </c>
      <c r="H38" s="225">
        <f>'Касс. план Обл. бюдж.'!H38+'Касс. план ХМАО'!H38</f>
        <v>0</v>
      </c>
      <c r="I38" s="225">
        <f>'Касс. план Обл. бюдж.'!I38+'Касс. план ХМАО'!I38</f>
        <v>0</v>
      </c>
      <c r="J38" s="225">
        <f>'Касс. план Обл. бюдж.'!J38+'Касс. план ХМАО'!J38</f>
        <v>0</v>
      </c>
      <c r="K38" s="225">
        <f>'Касс. план Обл. бюдж.'!K38+'Касс. план ХМАО'!K38</f>
        <v>0</v>
      </c>
      <c r="L38" s="225">
        <f>'Касс. план Обл. бюдж.'!L38+'Касс. план ХМАО'!L38</f>
        <v>0</v>
      </c>
      <c r="M38" s="225">
        <f>'Касс. план Обл. бюдж.'!M38+'Касс. план ХМАО'!M38</f>
        <v>0</v>
      </c>
      <c r="N38" s="225">
        <f>'Касс. план Обл. бюдж.'!N38+'Касс. план ХМАО'!N38</f>
        <v>0</v>
      </c>
      <c r="O38" s="225">
        <f>'Касс. план Обл. бюдж.'!O38+'Касс. план ХМАО'!O38</f>
        <v>0</v>
      </c>
      <c r="P38" s="225">
        <f>'Касс. план Обл. бюдж.'!P38+'Касс. план ХМАО'!P38</f>
        <v>0</v>
      </c>
      <c r="Q38" s="225">
        <f>'Касс. план Обл. бюдж.'!Q38+'Касс. план ХМАО'!Q38</f>
        <v>0</v>
      </c>
      <c r="R38" s="225">
        <f>'Касс. план Обл. бюдж.'!R38+'Касс. план ХМАО'!R38</f>
        <v>0</v>
      </c>
      <c r="S38" s="225">
        <f>'Касс. план Обл. бюдж.'!S38+'Касс. план ХМАО'!S38</f>
        <v>0</v>
      </c>
    </row>
    <row r="39" spans="2:19" ht="21" customHeight="1" x14ac:dyDescent="0.2">
      <c r="B39" s="418"/>
      <c r="C39" s="320"/>
      <c r="D39" s="419"/>
      <c r="E39" s="227" t="s">
        <v>63</v>
      </c>
      <c r="F39" s="227" t="s">
        <v>61</v>
      </c>
      <c r="G39" s="225">
        <f>'Касс. план Обл. бюдж.'!G39+'Касс. план ХМАО'!G39</f>
        <v>0</v>
      </c>
      <c r="H39" s="225">
        <f>'Касс. план Обл. бюдж.'!H39+'Касс. план ХМАО'!H39</f>
        <v>0</v>
      </c>
      <c r="I39" s="225">
        <f>'Касс. план Обл. бюдж.'!I39+'Касс. план ХМАО'!I39</f>
        <v>0</v>
      </c>
      <c r="J39" s="225">
        <f>'Касс. план Обл. бюдж.'!J39+'Касс. план ХМАО'!J39</f>
        <v>0</v>
      </c>
      <c r="K39" s="225">
        <f>'Касс. план Обл. бюдж.'!K39+'Касс. план ХМАО'!K39</f>
        <v>0</v>
      </c>
      <c r="L39" s="225">
        <f>'Касс. план Обл. бюдж.'!L39+'Касс. план ХМАО'!L39</f>
        <v>0</v>
      </c>
      <c r="M39" s="225">
        <f>'Касс. план Обл. бюдж.'!M39+'Касс. план ХМАО'!M39</f>
        <v>0</v>
      </c>
      <c r="N39" s="225">
        <f>'Касс. план Обл. бюдж.'!N39+'Касс. план ХМАО'!N39</f>
        <v>0</v>
      </c>
      <c r="O39" s="225">
        <f>'Касс. план Обл. бюдж.'!O39+'Касс. план ХМАО'!O39</f>
        <v>0</v>
      </c>
      <c r="P39" s="225">
        <f>'Касс. план Обл. бюдж.'!P39+'Касс. план ХМАО'!P39</f>
        <v>0</v>
      </c>
      <c r="Q39" s="225">
        <f>'Касс. план Обл. бюдж.'!Q39+'Касс. план ХМАО'!Q39</f>
        <v>0</v>
      </c>
      <c r="R39" s="225">
        <f>'Касс. план Обл. бюдж.'!R39+'Касс. план ХМАО'!R39</f>
        <v>0</v>
      </c>
      <c r="S39" s="225">
        <f>'Касс. план Обл. бюдж.'!S39+'Касс. план ХМАО'!S39</f>
        <v>0</v>
      </c>
    </row>
    <row r="40" spans="2:19" ht="21" customHeight="1" x14ac:dyDescent="0.2">
      <c r="B40" s="418"/>
      <c r="C40" s="320"/>
      <c r="D40" s="419"/>
      <c r="E40" s="227" t="s">
        <v>64</v>
      </c>
      <c r="F40" s="227" t="s">
        <v>65</v>
      </c>
      <c r="G40" s="225">
        <f>'Касс. план Обл. бюдж.'!G40+'Касс. план ХМАО'!G40</f>
        <v>9982588</v>
      </c>
      <c r="H40" s="225">
        <f>'Касс. план Обл. бюдж.'!H40+'Касс. план ХМАО'!H40</f>
        <v>416633</v>
      </c>
      <c r="I40" s="225">
        <f>'Касс. план Обл. бюдж.'!I40+'Касс. план ХМАО'!I40</f>
        <v>869633</v>
      </c>
      <c r="J40" s="225">
        <f>'Касс. план Обл. бюдж.'!J40+'Касс. план ХМАО'!J40</f>
        <v>869633</v>
      </c>
      <c r="K40" s="225">
        <f>'Касс. план Обл. бюдж.'!K40+'Касс. план ХМАО'!K40</f>
        <v>869633</v>
      </c>
      <c r="L40" s="225">
        <f>'Касс. план Обл. бюдж.'!L40+'Касс. план ХМАО'!L40</f>
        <v>869632</v>
      </c>
      <c r="M40" s="225">
        <f>'Касс. план Обл. бюдж.'!M40+'Касс. план ХМАО'!M40</f>
        <v>869632</v>
      </c>
      <c r="N40" s="225">
        <f>'Касс. план Обл. бюдж.'!N40+'Касс. план ХМАО'!N40</f>
        <v>869632</v>
      </c>
      <c r="O40" s="225">
        <f>'Касс. план Обл. бюдж.'!O40+'Касс. план ХМАО'!O40</f>
        <v>869632</v>
      </c>
      <c r="P40" s="225">
        <f>'Касс. план Обл. бюдж.'!P40+'Касс. план ХМАО'!P40</f>
        <v>869632</v>
      </c>
      <c r="Q40" s="225">
        <f>'Касс. план Обл. бюдж.'!Q40+'Касс. план ХМАО'!Q40</f>
        <v>869632</v>
      </c>
      <c r="R40" s="225">
        <f>'Касс. план Обл. бюдж.'!R40+'Касс. план ХМАО'!R40</f>
        <v>869632</v>
      </c>
      <c r="S40" s="225">
        <f>'Касс. план Обл. бюдж.'!S40+'Касс. план ХМАО'!S40</f>
        <v>869632</v>
      </c>
    </row>
    <row r="41" spans="2:19" ht="21" customHeight="1" x14ac:dyDescent="0.2">
      <c r="B41" s="418"/>
      <c r="C41" s="320"/>
      <c r="D41" s="419"/>
      <c r="E41" s="227" t="s">
        <v>64</v>
      </c>
      <c r="F41" s="227" t="s">
        <v>66</v>
      </c>
      <c r="G41" s="225">
        <f>'Касс. план Обл. бюдж.'!G41+'Касс. план ХМАО'!G41</f>
        <v>0</v>
      </c>
      <c r="H41" s="225">
        <f>'Касс. план Обл. бюдж.'!H41+'Касс. план ХМАО'!H41</f>
        <v>0</v>
      </c>
      <c r="I41" s="225">
        <f>'Касс. план Обл. бюдж.'!I41+'Касс. план ХМАО'!I41</f>
        <v>0</v>
      </c>
      <c r="J41" s="225">
        <f>'Касс. план Обл. бюдж.'!J41+'Касс. план ХМАО'!J41</f>
        <v>0</v>
      </c>
      <c r="K41" s="225">
        <f>'Касс. план Обл. бюдж.'!K41+'Касс. план ХМАО'!K41</f>
        <v>0</v>
      </c>
      <c r="L41" s="225">
        <f>'Касс. план Обл. бюдж.'!L41+'Касс. план ХМАО'!L41</f>
        <v>0</v>
      </c>
      <c r="M41" s="225">
        <f>'Касс. план Обл. бюдж.'!M41+'Касс. план ХМАО'!M41</f>
        <v>0</v>
      </c>
      <c r="N41" s="225">
        <f>'Касс. план Обл. бюдж.'!N41+'Касс. план ХМАО'!N41</f>
        <v>0</v>
      </c>
      <c r="O41" s="225">
        <f>'Касс. план Обл. бюдж.'!O41+'Касс. план ХМАО'!O41</f>
        <v>0</v>
      </c>
      <c r="P41" s="225">
        <f>'Касс. план Обл. бюдж.'!P41+'Касс. план ХМАО'!P41</f>
        <v>0</v>
      </c>
      <c r="Q41" s="225">
        <f>'Касс. план Обл. бюдж.'!Q41+'Касс. план ХМАО'!Q41</f>
        <v>0</v>
      </c>
      <c r="R41" s="225">
        <f>'Касс. план Обл. бюдж.'!R41+'Касс. план ХМАО'!R41</f>
        <v>0</v>
      </c>
      <c r="S41" s="225">
        <f>'Касс. план Обл. бюдж.'!S41+'Касс. план ХМАО'!S41</f>
        <v>0</v>
      </c>
    </row>
    <row r="42" spans="2:19" ht="36.200000000000003" customHeight="1" x14ac:dyDescent="0.2">
      <c r="B42" s="76" t="s">
        <v>71</v>
      </c>
      <c r="C42" s="223" t="s">
        <v>58</v>
      </c>
      <c r="D42" s="224" t="s">
        <v>58</v>
      </c>
      <c r="E42" s="224" t="s">
        <v>58</v>
      </c>
      <c r="F42" s="224" t="s">
        <v>58</v>
      </c>
      <c r="G42" s="225">
        <f>'Касс. план Обл. бюдж.'!G42+'Касс. план ХМАО'!G42</f>
        <v>43066515</v>
      </c>
      <c r="H42" s="225">
        <f>'Касс. план Обл. бюдж.'!H42+'Касс. план ХМАО'!H42</f>
        <v>1799213</v>
      </c>
      <c r="I42" s="225">
        <f>'Касс. план Обл. бюдж.'!I42+'Касс. план ХМАО'!I42</f>
        <v>3753210</v>
      </c>
      <c r="J42" s="225">
        <f>'Касс. план Обл. бюдж.'!J42+'Касс. план ХМАО'!J42</f>
        <v>3755210</v>
      </c>
      <c r="K42" s="225">
        <f>'Касс. план Обл. бюдж.'!K42+'Касс. план ХМАО'!K42</f>
        <v>3751210</v>
      </c>
      <c r="L42" s="225">
        <f>'Касс. план Обл. бюдж.'!L42+'Касс. план ХМАО'!L42</f>
        <v>3751209</v>
      </c>
      <c r="M42" s="225">
        <f>'Касс. план Обл. бюдж.'!M42+'Касс. план ХМАО'!M42</f>
        <v>3751209</v>
      </c>
      <c r="N42" s="225">
        <f>'Касс. план Обл. бюдж.'!N42+'Касс. план ХМАО'!N42</f>
        <v>3751209</v>
      </c>
      <c r="O42" s="225">
        <f>'Касс. план Обл. бюдж.'!O42+'Касс. план ХМАО'!O42</f>
        <v>3751209</v>
      </c>
      <c r="P42" s="225">
        <f>'Касс. план Обл. бюдж.'!P42+'Касс. план ХМАО'!P42</f>
        <v>3751209</v>
      </c>
      <c r="Q42" s="225">
        <f>'Касс. план Обл. бюдж.'!Q42+'Касс. план ХМАО'!Q42</f>
        <v>3751209</v>
      </c>
      <c r="R42" s="225">
        <f>'Касс. план Обл. бюдж.'!R42+'Касс. план ХМАО'!R42</f>
        <v>3750209</v>
      </c>
      <c r="S42" s="225">
        <f>'Касс. план Обл. бюдж.'!S42+'Касс. план ХМАО'!S42</f>
        <v>3750209</v>
      </c>
    </row>
    <row r="43" spans="2:19" ht="24.95" customHeight="1" x14ac:dyDescent="0.2">
      <c r="B43" s="76" t="s">
        <v>72</v>
      </c>
      <c r="C43" s="223" t="s">
        <v>58</v>
      </c>
      <c r="D43" s="224" t="s">
        <v>58</v>
      </c>
      <c r="E43" s="224" t="s">
        <v>58</v>
      </c>
      <c r="F43" s="224" t="s">
        <v>58</v>
      </c>
      <c r="G43" s="225">
        <f>'Касс. план Обл. бюдж.'!G43+'Касс. план ХМАО'!G43</f>
        <v>7276485</v>
      </c>
      <c r="H43" s="225">
        <f>'Касс. план Обл. бюдж.'!H43+'Касс. план ХМАО'!H43</f>
        <v>2396037</v>
      </c>
      <c r="I43" s="225">
        <f>'Касс. план Обл. бюдж.'!I43+'Касс. план ХМАО'!I43</f>
        <v>442040</v>
      </c>
      <c r="J43" s="225">
        <f>'Касс. план Обл. бюдж.'!J43+'Касс. план ХМАО'!J43</f>
        <v>440040</v>
      </c>
      <c r="K43" s="225">
        <f>'Касс. план Обл. бюдж.'!K43+'Касс. план ХМАО'!K43</f>
        <v>444040</v>
      </c>
      <c r="L43" s="225">
        <f>'Касс. план Обл. бюдж.'!L43+'Касс. план ХМАО'!L43</f>
        <v>444041</v>
      </c>
      <c r="M43" s="225">
        <f>'Касс. план Обл. бюдж.'!M43+'Касс. план ХМАО'!M43</f>
        <v>444041</v>
      </c>
      <c r="N43" s="225">
        <f>'Касс. план Обл. бюдж.'!N43+'Касс. план ХМАО'!N43</f>
        <v>444041</v>
      </c>
      <c r="O43" s="225">
        <f>'Касс. план Обл. бюдж.'!O43+'Касс. план ХМАО'!O43</f>
        <v>444041</v>
      </c>
      <c r="P43" s="225">
        <f>'Касс. план Обл. бюдж.'!P43+'Касс. план ХМАО'!P43</f>
        <v>444041</v>
      </c>
      <c r="Q43" s="225">
        <f>'Касс. план Обл. бюдж.'!Q43+'Касс. план ХМАО'!Q43</f>
        <v>444041</v>
      </c>
      <c r="R43" s="225">
        <f>'Касс. план Обл. бюдж.'!R43+'Касс. план ХМАО'!R43</f>
        <v>445041</v>
      </c>
      <c r="S43" s="225">
        <f>'Касс. план Обл. бюдж.'!S43+'Касс. план ХМАО'!S43</f>
        <v>445041</v>
      </c>
    </row>
    <row r="44" spans="2:19" ht="21.2" customHeight="1" x14ac:dyDescent="0.2">
      <c r="B44" s="228" t="s">
        <v>73</v>
      </c>
      <c r="C44" s="223" t="s">
        <v>268</v>
      </c>
      <c r="D44" s="224" t="s">
        <v>58</v>
      </c>
      <c r="E44" s="224" t="s">
        <v>58</v>
      </c>
      <c r="F44" s="224" t="s">
        <v>58</v>
      </c>
      <c r="G44" s="225">
        <f>'Касс. план Обл. бюдж.'!G44+'Касс. план ХМАО'!G44</f>
        <v>4414885</v>
      </c>
      <c r="H44" s="225">
        <f>'Касс. план Обл. бюдж.'!H44+'Касс. план ХМАО'!H44</f>
        <v>1572366</v>
      </c>
      <c r="I44" s="225">
        <f>'Касс. план Обл. бюдж.'!I44+'Касс. план ХМАО'!I44</f>
        <v>191594</v>
      </c>
      <c r="J44" s="225">
        <f>'Касс. план Обл. бюдж.'!J44+'Касс. план ХМАО'!J44</f>
        <v>229140</v>
      </c>
      <c r="K44" s="225">
        <f>'Касс. план Обл. бюдж.'!K44+'Касс. план ХМАО'!K44</f>
        <v>389008</v>
      </c>
      <c r="L44" s="225">
        <f>'Касс. план Обл. бюдж.'!L44+'Касс. план ХМАО'!L44</f>
        <v>240090</v>
      </c>
      <c r="M44" s="225">
        <f>'Касс. план Обл. бюдж.'!M44+'Касс. план ХМАО'!M44</f>
        <v>313540</v>
      </c>
      <c r="N44" s="225">
        <f>'Касс. план Обл. бюдж.'!N44+'Касс. план ХМАО'!N44</f>
        <v>244118</v>
      </c>
      <c r="O44" s="225">
        <f>'Касс. план Обл. бюдж.'!O44+'Касс. план ХМАО'!O44</f>
        <v>227480</v>
      </c>
      <c r="P44" s="225">
        <f>'Касс. план Обл. бюдж.'!P44+'Касс. план ХМАО'!P44</f>
        <v>267420</v>
      </c>
      <c r="Q44" s="225">
        <f>'Касс. план Обл. бюдж.'!Q44+'Касс. план ХМАО'!Q44</f>
        <v>298706</v>
      </c>
      <c r="R44" s="225">
        <f>'Касс. план Обл. бюдж.'!R44+'Касс. план ХМАО'!R44</f>
        <v>248640</v>
      </c>
      <c r="S44" s="225">
        <f>'Касс. план Обл. бюдж.'!S44+'Касс. план ХМАО'!S44</f>
        <v>192783</v>
      </c>
    </row>
    <row r="45" spans="2:19" ht="21" customHeight="1" x14ac:dyDescent="0.2">
      <c r="B45" s="229" t="s">
        <v>74</v>
      </c>
      <c r="C45" s="68" t="s">
        <v>58</v>
      </c>
      <c r="D45" s="227" t="s">
        <v>58</v>
      </c>
      <c r="E45" s="227" t="s">
        <v>58</v>
      </c>
      <c r="F45" s="227" t="s">
        <v>58</v>
      </c>
      <c r="G45" s="225" t="s">
        <v>183</v>
      </c>
      <c r="H45" s="225" t="s">
        <v>183</v>
      </c>
      <c r="I45" s="225" t="s">
        <v>183</v>
      </c>
      <c r="J45" s="225" t="s">
        <v>183</v>
      </c>
      <c r="K45" s="225" t="s">
        <v>183</v>
      </c>
      <c r="L45" s="225" t="s">
        <v>183</v>
      </c>
      <c r="M45" s="225" t="s">
        <v>183</v>
      </c>
      <c r="N45" s="225" t="s">
        <v>183</v>
      </c>
      <c r="O45" s="225" t="s">
        <v>183</v>
      </c>
      <c r="P45" s="225" t="s">
        <v>183</v>
      </c>
      <c r="Q45" s="225" t="s">
        <v>183</v>
      </c>
      <c r="R45" s="225" t="s">
        <v>183</v>
      </c>
      <c r="S45" s="225" t="s">
        <v>183</v>
      </c>
    </row>
    <row r="46" spans="2:19" ht="21" customHeight="1" x14ac:dyDescent="0.2">
      <c r="B46" s="418" t="s">
        <v>75</v>
      </c>
      <c r="C46" s="321" t="s">
        <v>269</v>
      </c>
      <c r="D46" s="417" t="s">
        <v>211</v>
      </c>
      <c r="E46" s="230" t="s">
        <v>58</v>
      </c>
      <c r="F46" s="233" t="s">
        <v>58</v>
      </c>
      <c r="G46" s="225">
        <f>'Касс. план Обл. бюдж.'!G46+'Касс. план ХМАО'!G46</f>
        <v>191400</v>
      </c>
      <c r="H46" s="225">
        <f>'Касс. план Обл. бюдж.'!H46+'Касс. план ХМАО'!H46</f>
        <v>16000</v>
      </c>
      <c r="I46" s="225">
        <f>'Касс. план Обл. бюдж.'!I46+'Касс. план ХМАО'!I46</f>
        <v>16000</v>
      </c>
      <c r="J46" s="225">
        <f>'Касс. план Обл. бюдж.'!J46+'Касс. план ХМАО'!J46</f>
        <v>16000</v>
      </c>
      <c r="K46" s="225">
        <f>'Касс. план Обл. бюдж.'!K46+'Касс. план ХМАО'!K46</f>
        <v>16000</v>
      </c>
      <c r="L46" s="225">
        <f>'Касс. план Обл. бюдж.'!L46+'Касс. план ХМАО'!L46</f>
        <v>16000</v>
      </c>
      <c r="M46" s="225">
        <f>'Касс. план Обл. бюдж.'!M46+'Касс. план ХМАО'!M46</f>
        <v>16000</v>
      </c>
      <c r="N46" s="225">
        <f>'Касс. план Обл. бюдж.'!N46+'Касс. план ХМАО'!N46</f>
        <v>16000</v>
      </c>
      <c r="O46" s="225">
        <f>'Касс. план Обл. бюдж.'!O46+'Касс. план ХМАО'!O46</f>
        <v>16000</v>
      </c>
      <c r="P46" s="225">
        <f>'Касс. план Обл. бюдж.'!P46+'Касс. план ХМАО'!P46</f>
        <v>16000</v>
      </c>
      <c r="Q46" s="225">
        <f>'Касс. план Обл. бюдж.'!Q46+'Касс. план ХМАО'!Q46</f>
        <v>16000</v>
      </c>
      <c r="R46" s="225">
        <f>'Касс. план Обл. бюдж.'!R46+'Касс. план ХМАО'!R46</f>
        <v>16000</v>
      </c>
      <c r="S46" s="225">
        <f>'Касс. план Обл. бюдж.'!S46+'Касс. план ХМАО'!S46</f>
        <v>15400</v>
      </c>
    </row>
    <row r="47" spans="2:19" ht="21" customHeight="1" x14ac:dyDescent="0.2">
      <c r="B47" s="418"/>
      <c r="C47" s="321"/>
      <c r="D47" s="417"/>
      <c r="E47" s="227" t="s">
        <v>60</v>
      </c>
      <c r="F47" s="227" t="s">
        <v>61</v>
      </c>
      <c r="G47" s="225">
        <f>'Касс. план Обл. бюдж.'!G47+'Касс. план ХМАО'!G47</f>
        <v>0</v>
      </c>
      <c r="H47" s="225">
        <f>'Касс. план Обл. бюдж.'!H47+'Касс. план ХМАО'!H47</f>
        <v>0</v>
      </c>
      <c r="I47" s="225">
        <f>'Касс. план Обл. бюдж.'!I47+'Касс. план ХМАО'!I47</f>
        <v>0</v>
      </c>
      <c r="J47" s="225">
        <f>'Касс. план Обл. бюдж.'!J47+'Касс. план ХМАО'!J47</f>
        <v>0</v>
      </c>
      <c r="K47" s="225">
        <f>'Касс. план Обл. бюдж.'!K47+'Касс. план ХМАО'!K47</f>
        <v>0</v>
      </c>
      <c r="L47" s="225">
        <f>'Касс. план Обл. бюдж.'!L47+'Касс. план ХМАО'!L47</f>
        <v>0</v>
      </c>
      <c r="M47" s="225">
        <f>'Касс. план Обл. бюдж.'!M47+'Касс. план ХМАО'!M47</f>
        <v>0</v>
      </c>
      <c r="N47" s="225">
        <f>'Касс. план Обл. бюдж.'!N47+'Касс. план ХМАО'!N47</f>
        <v>0</v>
      </c>
      <c r="O47" s="225">
        <f>'Касс. план Обл. бюдж.'!O47+'Касс. план ХМАО'!O47</f>
        <v>0</v>
      </c>
      <c r="P47" s="225">
        <f>'Касс. план Обл. бюдж.'!P47+'Касс. план ХМАО'!P47</f>
        <v>0</v>
      </c>
      <c r="Q47" s="225">
        <f>'Касс. план Обл. бюдж.'!Q47+'Касс. план ХМАО'!Q47</f>
        <v>0</v>
      </c>
      <c r="R47" s="225">
        <f>'Касс. план Обл. бюдж.'!R47+'Касс. план ХМАО'!R47</f>
        <v>0</v>
      </c>
      <c r="S47" s="225">
        <f>'Касс. план Обл. бюдж.'!S47+'Касс. план ХМАО'!S47</f>
        <v>0</v>
      </c>
    </row>
    <row r="48" spans="2:19" ht="21" customHeight="1" x14ac:dyDescent="0.2">
      <c r="B48" s="418"/>
      <c r="C48" s="321"/>
      <c r="D48" s="417"/>
      <c r="E48" s="227" t="s">
        <v>62</v>
      </c>
      <c r="F48" s="227" t="s">
        <v>62</v>
      </c>
      <c r="G48" s="225">
        <f>'Касс. план Обл. бюдж.'!G48+'Касс. план ХМАО'!G48</f>
        <v>0</v>
      </c>
      <c r="H48" s="225">
        <f>'Касс. план Обл. бюдж.'!H48+'Касс. план ХМАО'!H48</f>
        <v>0</v>
      </c>
      <c r="I48" s="225">
        <f>'Касс. план Обл. бюдж.'!I48+'Касс. план ХМАО'!I48</f>
        <v>0</v>
      </c>
      <c r="J48" s="225">
        <f>'Касс. план Обл. бюдж.'!J48+'Касс. план ХМАО'!J48</f>
        <v>0</v>
      </c>
      <c r="K48" s="225">
        <f>'Касс. план Обл. бюдж.'!K48+'Касс. план ХМАО'!K48</f>
        <v>0</v>
      </c>
      <c r="L48" s="225">
        <f>'Касс. план Обл. бюдж.'!L48+'Касс. план ХМАО'!L48</f>
        <v>0</v>
      </c>
      <c r="M48" s="225">
        <f>'Касс. план Обл. бюдж.'!M48+'Касс. план ХМАО'!M48</f>
        <v>0</v>
      </c>
      <c r="N48" s="225">
        <f>'Касс. план Обл. бюдж.'!N48+'Касс. план ХМАО'!N48</f>
        <v>0</v>
      </c>
      <c r="O48" s="225">
        <f>'Касс. план Обл. бюдж.'!O48+'Касс. план ХМАО'!O48</f>
        <v>0</v>
      </c>
      <c r="P48" s="225">
        <f>'Касс. план Обл. бюдж.'!P48+'Касс. план ХМАО'!P48</f>
        <v>0</v>
      </c>
      <c r="Q48" s="225">
        <f>'Касс. план Обл. бюдж.'!Q48+'Касс. план ХМАО'!Q48</f>
        <v>0</v>
      </c>
      <c r="R48" s="225">
        <f>'Касс. план Обл. бюдж.'!R48+'Касс. план ХМАО'!R48</f>
        <v>0</v>
      </c>
      <c r="S48" s="225">
        <f>'Касс. план Обл. бюдж.'!S48+'Касс. план ХМАО'!S48</f>
        <v>0</v>
      </c>
    </row>
    <row r="49" spans="1:19" ht="13.5" customHeight="1" x14ac:dyDescent="0.2">
      <c r="B49" s="418"/>
      <c r="C49" s="321"/>
      <c r="D49" s="417"/>
      <c r="E49" s="227" t="s">
        <v>63</v>
      </c>
      <c r="F49" s="227" t="s">
        <v>61</v>
      </c>
      <c r="G49" s="225">
        <f>'Касс. план Обл. бюдж.'!G49+'Касс. план ХМАО'!G49</f>
        <v>0</v>
      </c>
      <c r="H49" s="225">
        <f>'Касс. план Обл. бюдж.'!H49+'Касс. план ХМАО'!H49</f>
        <v>0</v>
      </c>
      <c r="I49" s="225">
        <f>'Касс. план Обл. бюдж.'!I49+'Касс. план ХМАО'!I49</f>
        <v>0</v>
      </c>
      <c r="J49" s="225">
        <f>'Касс. план Обл. бюдж.'!J49+'Касс. план ХМАО'!J49</f>
        <v>0</v>
      </c>
      <c r="K49" s="225">
        <f>'Касс. план Обл. бюдж.'!K49+'Касс. план ХМАО'!K49</f>
        <v>0</v>
      </c>
      <c r="L49" s="225">
        <f>'Касс. план Обл. бюдж.'!L49+'Касс. план ХМАО'!L49</f>
        <v>0</v>
      </c>
      <c r="M49" s="225">
        <f>'Касс. план Обл. бюдж.'!M49+'Касс. план ХМАО'!M49</f>
        <v>0</v>
      </c>
      <c r="N49" s="225">
        <f>'Касс. план Обл. бюдж.'!N49+'Касс. план ХМАО'!N49</f>
        <v>0</v>
      </c>
      <c r="O49" s="225">
        <f>'Касс. план Обл. бюдж.'!O49+'Касс. план ХМАО'!O49</f>
        <v>0</v>
      </c>
      <c r="P49" s="225">
        <f>'Касс. план Обл. бюдж.'!P49+'Касс. план ХМАО'!P49</f>
        <v>0</v>
      </c>
      <c r="Q49" s="225">
        <f>'Касс. план Обл. бюдж.'!Q49+'Касс. план ХМАО'!Q49</f>
        <v>0</v>
      </c>
      <c r="R49" s="225">
        <f>'Касс. план Обл. бюдж.'!R49+'Касс. план ХМАО'!R49</f>
        <v>0</v>
      </c>
      <c r="S49" s="225">
        <f>'Касс. план Обл. бюдж.'!S49+'Касс. план ХМАО'!S49</f>
        <v>0</v>
      </c>
    </row>
    <row r="50" spans="1:19" ht="21" customHeight="1" x14ac:dyDescent="0.2">
      <c r="B50" s="418"/>
      <c r="C50" s="321"/>
      <c r="D50" s="417"/>
      <c r="E50" s="227" t="s">
        <v>64</v>
      </c>
      <c r="F50" s="227" t="s">
        <v>65</v>
      </c>
      <c r="G50" s="225">
        <f>'Касс. план Обл. бюдж.'!G50+'Касс. план ХМАО'!G50</f>
        <v>191400</v>
      </c>
      <c r="H50" s="225">
        <f>'Касс. план Обл. бюдж.'!H50+'Касс. план ХМАО'!H50</f>
        <v>16000</v>
      </c>
      <c r="I50" s="225">
        <f>'Касс. план Обл. бюдж.'!I50+'Касс. план ХМАО'!I50</f>
        <v>16000</v>
      </c>
      <c r="J50" s="225">
        <f>'Касс. план Обл. бюдж.'!J50+'Касс. план ХМАО'!J50</f>
        <v>16000</v>
      </c>
      <c r="K50" s="225">
        <f>'Касс. план Обл. бюдж.'!K50+'Касс. план ХМАО'!K50</f>
        <v>16000</v>
      </c>
      <c r="L50" s="225">
        <f>'Касс. план Обл. бюдж.'!L50+'Касс. план ХМАО'!L50</f>
        <v>16000</v>
      </c>
      <c r="M50" s="225">
        <f>'Касс. план Обл. бюдж.'!M50+'Касс. план ХМАО'!M50</f>
        <v>16000</v>
      </c>
      <c r="N50" s="225">
        <f>'Касс. план Обл. бюдж.'!N50+'Касс. план ХМАО'!N50</f>
        <v>16000</v>
      </c>
      <c r="O50" s="225">
        <f>'Касс. план Обл. бюдж.'!O50+'Касс. план ХМАО'!O50</f>
        <v>16000</v>
      </c>
      <c r="P50" s="225">
        <f>'Касс. план Обл. бюдж.'!P50+'Касс. план ХМАО'!P50</f>
        <v>16000</v>
      </c>
      <c r="Q50" s="225">
        <f>'Касс. план Обл. бюдж.'!Q50+'Касс. план ХМАО'!Q50</f>
        <v>16000</v>
      </c>
      <c r="R50" s="225">
        <f>'Касс. план Обл. бюдж.'!R50+'Касс. план ХМАО'!R50</f>
        <v>16000</v>
      </c>
      <c r="S50" s="225">
        <f>'Касс. план Обл. бюдж.'!S50+'Касс. план ХМАО'!S50</f>
        <v>15400</v>
      </c>
    </row>
    <row r="51" spans="1:19" ht="21" customHeight="1" x14ac:dyDescent="0.2">
      <c r="B51" s="418"/>
      <c r="C51" s="321"/>
      <c r="D51" s="417"/>
      <c r="E51" s="227" t="s">
        <v>64</v>
      </c>
      <c r="F51" s="227" t="s">
        <v>66</v>
      </c>
      <c r="G51" s="225">
        <f>'Касс. план Обл. бюдж.'!G51+'Касс. план ХМАО'!G51</f>
        <v>0</v>
      </c>
      <c r="H51" s="225">
        <f>'Касс. план Обл. бюдж.'!H51+'Касс. план ХМАО'!H51</f>
        <v>0</v>
      </c>
      <c r="I51" s="225">
        <f>'Касс. план Обл. бюдж.'!I51+'Касс. план ХМАО'!I51</f>
        <v>0</v>
      </c>
      <c r="J51" s="225">
        <f>'Касс. план Обл. бюдж.'!J51+'Касс. план ХМАО'!J51</f>
        <v>0</v>
      </c>
      <c r="K51" s="225">
        <f>'Касс. план Обл. бюдж.'!K51+'Касс. план ХМАО'!K51</f>
        <v>0</v>
      </c>
      <c r="L51" s="225">
        <f>'Касс. план Обл. бюдж.'!L51+'Касс. план ХМАО'!L51</f>
        <v>0</v>
      </c>
      <c r="M51" s="225">
        <f>'Касс. план Обл. бюдж.'!M51+'Касс. план ХМАО'!M51</f>
        <v>0</v>
      </c>
      <c r="N51" s="225">
        <f>'Касс. план Обл. бюдж.'!N51+'Касс. план ХМАО'!N51</f>
        <v>0</v>
      </c>
      <c r="O51" s="225">
        <f>'Касс. план Обл. бюдж.'!O51+'Касс. план ХМАО'!O51</f>
        <v>0</v>
      </c>
      <c r="P51" s="225">
        <f>'Касс. план Обл. бюдж.'!P51+'Касс. план ХМАО'!P51</f>
        <v>0</v>
      </c>
      <c r="Q51" s="225">
        <f>'Касс. план Обл. бюдж.'!Q51+'Касс. план ХМАО'!Q51</f>
        <v>0</v>
      </c>
      <c r="R51" s="225">
        <f>'Касс. план Обл. бюдж.'!R51+'Касс. план ХМАО'!R51</f>
        <v>0</v>
      </c>
      <c r="S51" s="225">
        <f>'Касс. план Обл. бюдж.'!S51+'Касс. план ХМАО'!S51</f>
        <v>0</v>
      </c>
    </row>
    <row r="52" spans="1:19" ht="20.25" customHeight="1" x14ac:dyDescent="0.2">
      <c r="B52" s="228" t="s">
        <v>76</v>
      </c>
      <c r="C52" s="223" t="s">
        <v>270</v>
      </c>
      <c r="D52" s="224" t="s">
        <v>58</v>
      </c>
      <c r="E52" s="224" t="s">
        <v>58</v>
      </c>
      <c r="F52" s="224" t="s">
        <v>58</v>
      </c>
      <c r="G52" s="225">
        <f>'Касс. план Обл. бюдж.'!G52+'Касс. план ХМАО'!G52</f>
        <v>0</v>
      </c>
      <c r="H52" s="225">
        <f>'Касс. план Обл. бюдж.'!H52+'Касс. план ХМАО'!H52</f>
        <v>0</v>
      </c>
      <c r="I52" s="225">
        <f>'Касс. план Обл. бюдж.'!I52+'Касс. план ХМАО'!I52</f>
        <v>0</v>
      </c>
      <c r="J52" s="225">
        <f>'Касс. план Обл. бюдж.'!J52+'Касс. план ХМАО'!J52</f>
        <v>0</v>
      </c>
      <c r="K52" s="225">
        <f>'Касс. план Обл. бюдж.'!K52+'Касс. план ХМАО'!K52</f>
        <v>0</v>
      </c>
      <c r="L52" s="225">
        <f>'Касс. план Обл. бюдж.'!L52+'Касс. план ХМАО'!L52</f>
        <v>0</v>
      </c>
      <c r="M52" s="225">
        <f>'Касс. план Обл. бюдж.'!M52+'Касс. план ХМАО'!M52</f>
        <v>0</v>
      </c>
      <c r="N52" s="225">
        <f>'Касс. план Обл. бюдж.'!N52+'Касс. план ХМАО'!N52</f>
        <v>0</v>
      </c>
      <c r="O52" s="225">
        <f>'Касс. план Обл. бюдж.'!O52+'Касс. план ХМАО'!O52</f>
        <v>0</v>
      </c>
      <c r="P52" s="225">
        <f>'Касс. план Обл. бюдж.'!P52+'Касс. план ХМАО'!P52</f>
        <v>0</v>
      </c>
      <c r="Q52" s="225">
        <f>'Касс. план Обл. бюдж.'!Q52+'Касс. план ХМАО'!Q52</f>
        <v>0</v>
      </c>
      <c r="R52" s="225">
        <f>'Касс. план Обл. бюдж.'!R52+'Касс. план ХМАО'!R52</f>
        <v>0</v>
      </c>
      <c r="S52" s="225">
        <f>'Касс. план Обл. бюдж.'!S52+'Касс. план ХМАО'!S52</f>
        <v>0</v>
      </c>
    </row>
    <row r="53" spans="1:19" ht="17.25" customHeight="1" x14ac:dyDescent="0.2">
      <c r="B53" s="229" t="s">
        <v>19</v>
      </c>
      <c r="C53" s="68" t="s">
        <v>58</v>
      </c>
      <c r="D53" s="227" t="s">
        <v>58</v>
      </c>
      <c r="E53" s="227" t="s">
        <v>58</v>
      </c>
      <c r="F53" s="227" t="s">
        <v>58</v>
      </c>
      <c r="G53" s="225" t="s">
        <v>183</v>
      </c>
      <c r="H53" s="225" t="s">
        <v>183</v>
      </c>
      <c r="I53" s="225" t="s">
        <v>183</v>
      </c>
      <c r="J53" s="225" t="s">
        <v>183</v>
      </c>
      <c r="K53" s="225" t="s">
        <v>183</v>
      </c>
      <c r="L53" s="225" t="s">
        <v>183</v>
      </c>
      <c r="M53" s="225" t="s">
        <v>183</v>
      </c>
      <c r="N53" s="225" t="s">
        <v>183</v>
      </c>
      <c r="O53" s="225" t="s">
        <v>183</v>
      </c>
      <c r="P53" s="225" t="s">
        <v>183</v>
      </c>
      <c r="Q53" s="225" t="s">
        <v>183</v>
      </c>
      <c r="R53" s="225" t="s">
        <v>183</v>
      </c>
      <c r="S53" s="225" t="s">
        <v>183</v>
      </c>
    </row>
    <row r="54" spans="1:19" ht="30" customHeight="1" x14ac:dyDescent="0.2">
      <c r="B54" s="418" t="s">
        <v>271</v>
      </c>
      <c r="C54" s="321" t="s">
        <v>270</v>
      </c>
      <c r="D54" s="417" t="s">
        <v>69</v>
      </c>
      <c r="E54" s="230" t="s">
        <v>58</v>
      </c>
      <c r="F54" s="230" t="s">
        <v>58</v>
      </c>
      <c r="G54" s="225">
        <f>'Касс. план Обл. бюдж.'!G54+'Касс. план ХМАО'!G54</f>
        <v>0</v>
      </c>
      <c r="H54" s="225">
        <f>'Касс. план Обл. бюдж.'!H54+'Касс. план ХМАО'!H54</f>
        <v>0</v>
      </c>
      <c r="I54" s="225">
        <f>'Касс. план Обл. бюдж.'!I54+'Касс. план ХМАО'!I54</f>
        <v>0</v>
      </c>
      <c r="J54" s="225">
        <f>'Касс. план Обл. бюдж.'!J54+'Касс. план ХМАО'!J54</f>
        <v>0</v>
      </c>
      <c r="K54" s="225">
        <f>'Касс. план Обл. бюдж.'!K54+'Касс. план ХМАО'!K54</f>
        <v>0</v>
      </c>
      <c r="L54" s="225">
        <f>'Касс. план Обл. бюдж.'!L54+'Касс. план ХМАО'!L54</f>
        <v>0</v>
      </c>
      <c r="M54" s="225">
        <f>'Касс. план Обл. бюдж.'!M54+'Касс. план ХМАО'!M54</f>
        <v>0</v>
      </c>
      <c r="N54" s="225">
        <f>'Касс. план Обл. бюдж.'!N54+'Касс. план ХМАО'!N54</f>
        <v>0</v>
      </c>
      <c r="O54" s="225">
        <f>'Касс. план Обл. бюдж.'!O54+'Касс. план ХМАО'!O54</f>
        <v>0</v>
      </c>
      <c r="P54" s="225">
        <f>'Касс. план Обл. бюдж.'!P54+'Касс. план ХМАО'!P54</f>
        <v>0</v>
      </c>
      <c r="Q54" s="225">
        <f>'Касс. план Обл. бюдж.'!Q54+'Касс. план ХМАО'!Q54</f>
        <v>0</v>
      </c>
      <c r="R54" s="225">
        <f>'Касс. план Обл. бюдж.'!R54+'Касс. план ХМАО'!R54</f>
        <v>0</v>
      </c>
      <c r="S54" s="225">
        <f>'Касс. план Обл. бюдж.'!S54+'Касс. план ХМАО'!S54</f>
        <v>0</v>
      </c>
    </row>
    <row r="55" spans="1:19" s="231" customFormat="1" ht="21" customHeight="1" x14ac:dyDescent="0.2">
      <c r="B55" s="418"/>
      <c r="C55" s="321"/>
      <c r="D55" s="417"/>
      <c r="E55" s="227" t="s">
        <v>60</v>
      </c>
      <c r="F55" s="227" t="s">
        <v>61</v>
      </c>
      <c r="G55" s="225">
        <f>'Касс. план Обл. бюдж.'!G55+'Касс. план ХМАО'!G55</f>
        <v>0</v>
      </c>
      <c r="H55" s="225">
        <f>'Касс. план Обл. бюдж.'!H55+'Касс. план ХМАО'!H55</f>
        <v>0</v>
      </c>
      <c r="I55" s="225">
        <f>'Касс. план Обл. бюдж.'!I55+'Касс. план ХМАО'!I55</f>
        <v>0</v>
      </c>
      <c r="J55" s="225">
        <f>'Касс. план Обл. бюдж.'!J55+'Касс. план ХМАО'!J55</f>
        <v>0</v>
      </c>
      <c r="K55" s="225">
        <f>'Касс. план Обл. бюдж.'!K55+'Касс. план ХМАО'!K55</f>
        <v>0</v>
      </c>
      <c r="L55" s="225">
        <f>'Касс. план Обл. бюдж.'!L55+'Касс. план ХМАО'!L55</f>
        <v>0</v>
      </c>
      <c r="M55" s="225">
        <f>'Касс. план Обл. бюдж.'!M55+'Касс. план ХМАО'!M55</f>
        <v>0</v>
      </c>
      <c r="N55" s="225">
        <f>'Касс. план Обл. бюдж.'!N55+'Касс. план ХМАО'!N55</f>
        <v>0</v>
      </c>
      <c r="O55" s="225">
        <f>'Касс. план Обл. бюдж.'!O55+'Касс. план ХМАО'!O55</f>
        <v>0</v>
      </c>
      <c r="P55" s="225">
        <f>'Касс. план Обл. бюдж.'!P55+'Касс. план ХМАО'!P55</f>
        <v>0</v>
      </c>
      <c r="Q55" s="225">
        <f>'Касс. план Обл. бюдж.'!Q55+'Касс. план ХМАО'!Q55</f>
        <v>0</v>
      </c>
      <c r="R55" s="225">
        <f>'Касс. план Обл. бюдж.'!R55+'Касс. план ХМАО'!R55</f>
        <v>0</v>
      </c>
      <c r="S55" s="225">
        <f>'Касс. план Обл. бюдж.'!S55+'Касс. план ХМАО'!S55</f>
        <v>0</v>
      </c>
    </row>
    <row r="56" spans="1:19" ht="14.25" customHeight="1" x14ac:dyDescent="0.2">
      <c r="B56" s="418"/>
      <c r="C56" s="321"/>
      <c r="D56" s="417"/>
      <c r="E56" s="227" t="s">
        <v>62</v>
      </c>
      <c r="F56" s="227" t="s">
        <v>62</v>
      </c>
      <c r="G56" s="225">
        <f>'Касс. план Обл. бюдж.'!G56+'Касс. план ХМАО'!G56</f>
        <v>0</v>
      </c>
      <c r="H56" s="225">
        <f>'Касс. план Обл. бюдж.'!H56+'Касс. план ХМАО'!H56</f>
        <v>0</v>
      </c>
      <c r="I56" s="225">
        <f>'Касс. план Обл. бюдж.'!I56+'Касс. план ХМАО'!I56</f>
        <v>0</v>
      </c>
      <c r="J56" s="225">
        <f>'Касс. план Обл. бюдж.'!J56+'Касс. план ХМАО'!J56</f>
        <v>0</v>
      </c>
      <c r="K56" s="225">
        <f>'Касс. план Обл. бюдж.'!K56+'Касс. план ХМАО'!K56</f>
        <v>0</v>
      </c>
      <c r="L56" s="225">
        <f>'Касс. план Обл. бюдж.'!L56+'Касс. план ХМАО'!L56</f>
        <v>0</v>
      </c>
      <c r="M56" s="225">
        <f>'Касс. план Обл. бюдж.'!M56+'Касс. план ХМАО'!M56</f>
        <v>0</v>
      </c>
      <c r="N56" s="225">
        <f>'Касс. план Обл. бюдж.'!N56+'Касс. план ХМАО'!N56</f>
        <v>0</v>
      </c>
      <c r="O56" s="225">
        <f>'Касс. план Обл. бюдж.'!O56+'Касс. план ХМАО'!O56</f>
        <v>0</v>
      </c>
      <c r="P56" s="225">
        <f>'Касс. план Обл. бюдж.'!P56+'Касс. план ХМАО'!P56</f>
        <v>0</v>
      </c>
      <c r="Q56" s="225">
        <f>'Касс. план Обл. бюдж.'!Q56+'Касс. план ХМАО'!Q56</f>
        <v>0</v>
      </c>
      <c r="R56" s="225">
        <f>'Касс. план Обл. бюдж.'!R56+'Касс. план ХМАО'!R56</f>
        <v>0</v>
      </c>
      <c r="S56" s="225">
        <f>'Касс. план Обл. бюдж.'!S56+'Касс. план ХМАО'!S56</f>
        <v>0</v>
      </c>
    </row>
    <row r="57" spans="1:19" ht="21" customHeight="1" x14ac:dyDescent="0.2">
      <c r="B57" s="418"/>
      <c r="C57" s="321"/>
      <c r="D57" s="417"/>
      <c r="E57" s="227" t="s">
        <v>63</v>
      </c>
      <c r="F57" s="227" t="s">
        <v>61</v>
      </c>
      <c r="G57" s="225">
        <f>'Касс. план Обл. бюдж.'!G57+'Касс. план ХМАО'!G57</f>
        <v>0</v>
      </c>
      <c r="H57" s="225">
        <f>'Касс. план Обл. бюдж.'!H57+'Касс. план ХМАО'!H57</f>
        <v>0</v>
      </c>
      <c r="I57" s="225">
        <f>'Касс. план Обл. бюдж.'!I57+'Касс. план ХМАО'!I57</f>
        <v>0</v>
      </c>
      <c r="J57" s="225">
        <f>'Касс. план Обл. бюдж.'!J57+'Касс. план ХМАО'!J57</f>
        <v>0</v>
      </c>
      <c r="K57" s="225">
        <f>'Касс. план Обл. бюдж.'!K57+'Касс. план ХМАО'!K57</f>
        <v>0</v>
      </c>
      <c r="L57" s="225">
        <f>'Касс. план Обл. бюдж.'!L57+'Касс. план ХМАО'!L57</f>
        <v>0</v>
      </c>
      <c r="M57" s="225">
        <f>'Касс. план Обл. бюдж.'!M57+'Касс. план ХМАО'!M57</f>
        <v>0</v>
      </c>
      <c r="N57" s="225">
        <f>'Касс. план Обл. бюдж.'!N57+'Касс. план ХМАО'!N57</f>
        <v>0</v>
      </c>
      <c r="O57" s="225">
        <f>'Касс. план Обл. бюдж.'!O57+'Касс. план ХМАО'!O57</f>
        <v>0</v>
      </c>
      <c r="P57" s="225">
        <f>'Касс. план Обл. бюдж.'!P57+'Касс. план ХМАО'!P57</f>
        <v>0</v>
      </c>
      <c r="Q57" s="225">
        <f>'Касс. план Обл. бюдж.'!Q57+'Касс. план ХМАО'!Q57</f>
        <v>0</v>
      </c>
      <c r="R57" s="225">
        <f>'Касс. план Обл. бюдж.'!R57+'Касс. план ХМАО'!R57</f>
        <v>0</v>
      </c>
      <c r="S57" s="225">
        <f>'Касс. план Обл. бюдж.'!S57+'Касс. план ХМАО'!S57</f>
        <v>0</v>
      </c>
    </row>
    <row r="58" spans="1:19" ht="19.899999999999999" customHeight="1" x14ac:dyDescent="0.2">
      <c r="B58" s="418"/>
      <c r="C58" s="321"/>
      <c r="D58" s="417"/>
      <c r="E58" s="227" t="s">
        <v>64</v>
      </c>
      <c r="F58" s="227" t="s">
        <v>65</v>
      </c>
      <c r="G58" s="225">
        <f>'Касс. план Обл. бюдж.'!G58+'Касс. план ХМАО'!G58</f>
        <v>0</v>
      </c>
      <c r="H58" s="225">
        <f>'Касс. план Обл. бюдж.'!H58+'Касс. план ХМАО'!H58</f>
        <v>0</v>
      </c>
      <c r="I58" s="225">
        <f>'Касс. план Обл. бюдж.'!I58+'Касс. план ХМАО'!I58</f>
        <v>0</v>
      </c>
      <c r="J58" s="225">
        <f>'Касс. план Обл. бюдж.'!J58+'Касс. план ХМАО'!J58</f>
        <v>0</v>
      </c>
      <c r="K58" s="225">
        <f>'Касс. план Обл. бюдж.'!K58+'Касс. план ХМАО'!K58</f>
        <v>0</v>
      </c>
      <c r="L58" s="225">
        <f>'Касс. план Обл. бюдж.'!L58+'Касс. план ХМАО'!L58</f>
        <v>0</v>
      </c>
      <c r="M58" s="225">
        <f>'Касс. план Обл. бюдж.'!M58+'Касс. план ХМАО'!M58</f>
        <v>0</v>
      </c>
      <c r="N58" s="225">
        <f>'Касс. план Обл. бюдж.'!N58+'Касс. план ХМАО'!N58</f>
        <v>0</v>
      </c>
      <c r="O58" s="225">
        <f>'Касс. план Обл. бюдж.'!O58+'Касс. план ХМАО'!O58</f>
        <v>0</v>
      </c>
      <c r="P58" s="225">
        <f>'Касс. план Обл. бюдж.'!P58+'Касс. план ХМАО'!P58</f>
        <v>0</v>
      </c>
      <c r="Q58" s="225">
        <f>'Касс. план Обл. бюдж.'!Q58+'Касс. план ХМАО'!Q58</f>
        <v>0</v>
      </c>
      <c r="R58" s="225">
        <f>'Касс. план Обл. бюдж.'!R58+'Касс. план ХМАО'!R58</f>
        <v>0</v>
      </c>
      <c r="S58" s="225">
        <f>'Касс. план Обл. бюдж.'!S58+'Касс. план ХМАО'!S58</f>
        <v>0</v>
      </c>
    </row>
    <row r="59" spans="1:19" s="231" customFormat="1" ht="21" customHeight="1" x14ac:dyDescent="0.2">
      <c r="B59" s="418"/>
      <c r="C59" s="321"/>
      <c r="D59" s="417"/>
      <c r="E59" s="227" t="s">
        <v>64</v>
      </c>
      <c r="F59" s="227" t="s">
        <v>66</v>
      </c>
      <c r="G59" s="225">
        <f>'Касс. план Обл. бюдж.'!G59+'Касс. план ХМАО'!G59</f>
        <v>0</v>
      </c>
      <c r="H59" s="225">
        <f>'Касс. план Обл. бюдж.'!H59+'Касс. план ХМАО'!H59</f>
        <v>0</v>
      </c>
      <c r="I59" s="225">
        <f>'Касс. план Обл. бюдж.'!I59+'Касс. план ХМАО'!I59</f>
        <v>0</v>
      </c>
      <c r="J59" s="225">
        <f>'Касс. план Обл. бюдж.'!J59+'Касс. план ХМАО'!J59</f>
        <v>0</v>
      </c>
      <c r="K59" s="225">
        <f>'Касс. план Обл. бюдж.'!K59+'Касс. план ХМАО'!K59</f>
        <v>0</v>
      </c>
      <c r="L59" s="225">
        <f>'Касс. план Обл. бюдж.'!L59+'Касс. план ХМАО'!L59</f>
        <v>0</v>
      </c>
      <c r="M59" s="225">
        <f>'Касс. план Обл. бюдж.'!M59+'Касс. план ХМАО'!M59</f>
        <v>0</v>
      </c>
      <c r="N59" s="225">
        <f>'Касс. план Обл. бюдж.'!N59+'Касс. план ХМАО'!N59</f>
        <v>0</v>
      </c>
      <c r="O59" s="225">
        <f>'Касс. план Обл. бюдж.'!O59+'Касс. план ХМАО'!O59</f>
        <v>0</v>
      </c>
      <c r="P59" s="225">
        <f>'Касс. план Обл. бюдж.'!P59+'Касс. план ХМАО'!P59</f>
        <v>0</v>
      </c>
      <c r="Q59" s="225">
        <f>'Касс. план Обл. бюдж.'!Q59+'Касс. план ХМАО'!Q59</f>
        <v>0</v>
      </c>
      <c r="R59" s="225">
        <f>'Касс. план Обл. бюдж.'!R59+'Касс. план ХМАО'!R59</f>
        <v>0</v>
      </c>
      <c r="S59" s="225">
        <f>'Касс. план Обл. бюдж.'!S59+'Касс. план ХМАО'!S59</f>
        <v>0</v>
      </c>
    </row>
    <row r="60" spans="1:19" ht="18" customHeight="1" x14ac:dyDescent="0.2">
      <c r="A60" s="231"/>
      <c r="B60" s="418"/>
      <c r="C60" s="321"/>
      <c r="D60" s="417" t="s">
        <v>211</v>
      </c>
      <c r="E60" s="230" t="s">
        <v>58</v>
      </c>
      <c r="F60" s="230" t="s">
        <v>58</v>
      </c>
      <c r="G60" s="225">
        <f>'Касс. план Обл. бюдж.'!G60+'Касс. план ХМАО'!G60</f>
        <v>0</v>
      </c>
      <c r="H60" s="225">
        <f>'Касс. план Обл. бюдж.'!H60+'Касс. план ХМАО'!H60</f>
        <v>0</v>
      </c>
      <c r="I60" s="225">
        <f>'Касс. план Обл. бюдж.'!I60+'Касс. план ХМАО'!I60</f>
        <v>0</v>
      </c>
      <c r="J60" s="225">
        <f>'Касс. план Обл. бюдж.'!J60+'Касс. план ХМАО'!J60</f>
        <v>0</v>
      </c>
      <c r="K60" s="225">
        <f>'Касс. план Обл. бюдж.'!K60+'Касс. план ХМАО'!K60</f>
        <v>0</v>
      </c>
      <c r="L60" s="225">
        <f>'Касс. план Обл. бюдж.'!L60+'Касс. план ХМАО'!L60</f>
        <v>0</v>
      </c>
      <c r="M60" s="225">
        <f>'Касс. план Обл. бюдж.'!M60+'Касс. план ХМАО'!M60</f>
        <v>0</v>
      </c>
      <c r="N60" s="225">
        <f>'Касс. план Обл. бюдж.'!N60+'Касс. план ХМАО'!N60</f>
        <v>0</v>
      </c>
      <c r="O60" s="225">
        <f>'Касс. план Обл. бюдж.'!O60+'Касс. план ХМАО'!O60</f>
        <v>0</v>
      </c>
      <c r="P60" s="225">
        <f>'Касс. план Обл. бюдж.'!P60+'Касс. план ХМАО'!P60</f>
        <v>0</v>
      </c>
      <c r="Q60" s="225">
        <f>'Касс. план Обл. бюдж.'!Q60+'Касс. план ХМАО'!Q60</f>
        <v>0</v>
      </c>
      <c r="R60" s="225">
        <f>'Касс. план Обл. бюдж.'!R60+'Касс. план ХМАО'!R60</f>
        <v>0</v>
      </c>
      <c r="S60" s="225">
        <f>'Касс. план Обл. бюдж.'!S60+'Касс. план ХМАО'!S60</f>
        <v>0</v>
      </c>
    </row>
    <row r="61" spans="1:19" ht="21" customHeight="1" x14ac:dyDescent="0.2">
      <c r="A61" s="231"/>
      <c r="B61" s="418"/>
      <c r="C61" s="321"/>
      <c r="D61" s="417"/>
      <c r="E61" s="227" t="s">
        <v>60</v>
      </c>
      <c r="F61" s="227" t="s">
        <v>61</v>
      </c>
      <c r="G61" s="225">
        <f>'Касс. план Обл. бюдж.'!G61+'Касс. план ХМАО'!G61</f>
        <v>0</v>
      </c>
      <c r="H61" s="225">
        <f>'Касс. план Обл. бюдж.'!H61+'Касс. план ХМАО'!H61</f>
        <v>0</v>
      </c>
      <c r="I61" s="225">
        <f>'Касс. план Обл. бюдж.'!I61+'Касс. план ХМАО'!I61</f>
        <v>0</v>
      </c>
      <c r="J61" s="225">
        <f>'Касс. план Обл. бюдж.'!J61+'Касс. план ХМАО'!J61</f>
        <v>0</v>
      </c>
      <c r="K61" s="225">
        <f>'Касс. план Обл. бюдж.'!K61+'Касс. план ХМАО'!K61</f>
        <v>0</v>
      </c>
      <c r="L61" s="225">
        <f>'Касс. план Обл. бюдж.'!L61+'Касс. план ХМАО'!L61</f>
        <v>0</v>
      </c>
      <c r="M61" s="225">
        <f>'Касс. план Обл. бюдж.'!M61+'Касс. план ХМАО'!M61</f>
        <v>0</v>
      </c>
      <c r="N61" s="225">
        <f>'Касс. план Обл. бюдж.'!N61+'Касс. план ХМАО'!N61</f>
        <v>0</v>
      </c>
      <c r="O61" s="225">
        <f>'Касс. план Обл. бюдж.'!O61+'Касс. план ХМАО'!O61</f>
        <v>0</v>
      </c>
      <c r="P61" s="225">
        <f>'Касс. план Обл. бюдж.'!P61+'Касс. план ХМАО'!P61</f>
        <v>0</v>
      </c>
      <c r="Q61" s="225">
        <f>'Касс. план Обл. бюдж.'!Q61+'Касс. план ХМАО'!Q61</f>
        <v>0</v>
      </c>
      <c r="R61" s="225">
        <f>'Касс. план Обл. бюдж.'!R61+'Касс. план ХМАО'!R61</f>
        <v>0</v>
      </c>
      <c r="S61" s="225">
        <f>'Касс. план Обл. бюдж.'!S61+'Касс. план ХМАО'!S61</f>
        <v>0</v>
      </c>
    </row>
    <row r="62" spans="1:19" ht="21" customHeight="1" x14ac:dyDescent="0.2">
      <c r="A62" s="231"/>
      <c r="B62" s="418"/>
      <c r="C62" s="321"/>
      <c r="D62" s="417"/>
      <c r="E62" s="227" t="s">
        <v>62</v>
      </c>
      <c r="F62" s="227" t="s">
        <v>62</v>
      </c>
      <c r="G62" s="225">
        <f>'Касс. план Обл. бюдж.'!G62+'Касс. план ХМАО'!G62</f>
        <v>0</v>
      </c>
      <c r="H62" s="225">
        <f>'Касс. план Обл. бюдж.'!H62+'Касс. план ХМАО'!H62</f>
        <v>0</v>
      </c>
      <c r="I62" s="225">
        <f>'Касс. план Обл. бюдж.'!I62+'Касс. план ХМАО'!I62</f>
        <v>0</v>
      </c>
      <c r="J62" s="225">
        <f>'Касс. план Обл. бюдж.'!J62+'Касс. план ХМАО'!J62</f>
        <v>0</v>
      </c>
      <c r="K62" s="225">
        <f>'Касс. план Обл. бюдж.'!K62+'Касс. план ХМАО'!K62</f>
        <v>0</v>
      </c>
      <c r="L62" s="225">
        <f>'Касс. план Обл. бюдж.'!L62+'Касс. план ХМАО'!L62</f>
        <v>0</v>
      </c>
      <c r="M62" s="225">
        <f>'Касс. план Обл. бюдж.'!M62+'Касс. план ХМАО'!M62</f>
        <v>0</v>
      </c>
      <c r="N62" s="225">
        <f>'Касс. план Обл. бюдж.'!N62+'Касс. план ХМАО'!N62</f>
        <v>0</v>
      </c>
      <c r="O62" s="225">
        <f>'Касс. план Обл. бюдж.'!O62+'Касс. план ХМАО'!O62</f>
        <v>0</v>
      </c>
      <c r="P62" s="225">
        <f>'Касс. план Обл. бюдж.'!P62+'Касс. план ХМАО'!P62</f>
        <v>0</v>
      </c>
      <c r="Q62" s="225">
        <f>'Касс. план Обл. бюдж.'!Q62+'Касс. план ХМАО'!Q62</f>
        <v>0</v>
      </c>
      <c r="R62" s="225">
        <f>'Касс. план Обл. бюдж.'!R62+'Касс. план ХМАО'!R62</f>
        <v>0</v>
      </c>
      <c r="S62" s="225">
        <f>'Касс. план Обл. бюдж.'!S62+'Касс. план ХМАО'!S62</f>
        <v>0</v>
      </c>
    </row>
    <row r="63" spans="1:19" ht="21" customHeight="1" x14ac:dyDescent="0.2">
      <c r="A63" s="231"/>
      <c r="B63" s="418"/>
      <c r="C63" s="321"/>
      <c r="D63" s="417"/>
      <c r="E63" s="227" t="s">
        <v>63</v>
      </c>
      <c r="F63" s="227" t="s">
        <v>61</v>
      </c>
      <c r="G63" s="225">
        <f>'Касс. план Обл. бюдж.'!G63+'Касс. план ХМАО'!G63</f>
        <v>0</v>
      </c>
      <c r="H63" s="225">
        <f>'Касс. план Обл. бюдж.'!H63+'Касс. план ХМАО'!H63</f>
        <v>0</v>
      </c>
      <c r="I63" s="225">
        <f>'Касс. план Обл. бюдж.'!I63+'Касс. план ХМАО'!I63</f>
        <v>0</v>
      </c>
      <c r="J63" s="225">
        <f>'Касс. план Обл. бюдж.'!J63+'Касс. план ХМАО'!J63</f>
        <v>0</v>
      </c>
      <c r="K63" s="225">
        <f>'Касс. план Обл. бюдж.'!K63+'Касс. план ХМАО'!K63</f>
        <v>0</v>
      </c>
      <c r="L63" s="225">
        <f>'Касс. план Обл. бюдж.'!L63+'Касс. план ХМАО'!L63</f>
        <v>0</v>
      </c>
      <c r="M63" s="225">
        <f>'Касс. план Обл. бюдж.'!M63+'Касс. план ХМАО'!M63</f>
        <v>0</v>
      </c>
      <c r="N63" s="225">
        <f>'Касс. план Обл. бюдж.'!N63+'Касс. план ХМАО'!N63</f>
        <v>0</v>
      </c>
      <c r="O63" s="225">
        <f>'Касс. план Обл. бюдж.'!O63+'Касс. план ХМАО'!O63</f>
        <v>0</v>
      </c>
      <c r="P63" s="225">
        <f>'Касс. план Обл. бюдж.'!P63+'Касс. план ХМАО'!P63</f>
        <v>0</v>
      </c>
      <c r="Q63" s="225">
        <f>'Касс. план Обл. бюдж.'!Q63+'Касс. план ХМАО'!Q63</f>
        <v>0</v>
      </c>
      <c r="R63" s="225">
        <f>'Касс. план Обл. бюдж.'!R63+'Касс. план ХМАО'!R63</f>
        <v>0</v>
      </c>
      <c r="S63" s="225">
        <f>'Касс. план Обл. бюдж.'!S63+'Касс. план ХМАО'!S63</f>
        <v>0</v>
      </c>
    </row>
    <row r="64" spans="1:19" ht="21" customHeight="1" x14ac:dyDescent="0.2">
      <c r="A64" s="231"/>
      <c r="B64" s="418"/>
      <c r="C64" s="321"/>
      <c r="D64" s="417"/>
      <c r="E64" s="227" t="s">
        <v>64</v>
      </c>
      <c r="F64" s="227" t="s">
        <v>65</v>
      </c>
      <c r="G64" s="225">
        <f>'Касс. план Обл. бюдж.'!G64+'Касс. план ХМАО'!G64</f>
        <v>0</v>
      </c>
      <c r="H64" s="225">
        <f>'Касс. план Обл. бюдж.'!H64+'Касс. план ХМАО'!H64</f>
        <v>0</v>
      </c>
      <c r="I64" s="225">
        <f>'Касс. план Обл. бюдж.'!I64+'Касс. план ХМАО'!I64</f>
        <v>0</v>
      </c>
      <c r="J64" s="225">
        <f>'Касс. план Обл. бюдж.'!J64+'Касс. план ХМАО'!J64</f>
        <v>0</v>
      </c>
      <c r="K64" s="225">
        <f>'Касс. план Обл. бюдж.'!K64+'Касс. план ХМАО'!K64</f>
        <v>0</v>
      </c>
      <c r="L64" s="225">
        <f>'Касс. план Обл. бюдж.'!L64+'Касс. план ХМАО'!L64</f>
        <v>0</v>
      </c>
      <c r="M64" s="225">
        <f>'Касс. план Обл. бюдж.'!M64+'Касс. план ХМАО'!M64</f>
        <v>0</v>
      </c>
      <c r="N64" s="225">
        <f>'Касс. план Обл. бюдж.'!N64+'Касс. план ХМАО'!N64</f>
        <v>0</v>
      </c>
      <c r="O64" s="225">
        <f>'Касс. план Обл. бюдж.'!O64+'Касс. план ХМАО'!O64</f>
        <v>0</v>
      </c>
      <c r="P64" s="225">
        <f>'Касс. план Обл. бюдж.'!P64+'Касс. план ХМАО'!P64</f>
        <v>0</v>
      </c>
      <c r="Q64" s="225">
        <f>'Касс. план Обл. бюдж.'!Q64+'Касс. план ХМАО'!Q64</f>
        <v>0</v>
      </c>
      <c r="R64" s="225">
        <f>'Касс. план Обл. бюдж.'!R64+'Касс. план ХМАО'!R64</f>
        <v>0</v>
      </c>
      <c r="S64" s="225">
        <f>'Касс. план Обл. бюдж.'!S64+'Касс. план ХМАО'!S64</f>
        <v>0</v>
      </c>
    </row>
    <row r="65" spans="1:19" ht="21" customHeight="1" x14ac:dyDescent="0.2">
      <c r="A65" s="231"/>
      <c r="B65" s="418"/>
      <c r="C65" s="321"/>
      <c r="D65" s="417"/>
      <c r="E65" s="227" t="s">
        <v>64</v>
      </c>
      <c r="F65" s="227" t="s">
        <v>66</v>
      </c>
      <c r="G65" s="225">
        <f>'Касс. план Обл. бюдж.'!G65+'Касс. план ХМАО'!G65</f>
        <v>0</v>
      </c>
      <c r="H65" s="225">
        <f>'Касс. план Обл. бюдж.'!H65+'Касс. план ХМАО'!H65</f>
        <v>0</v>
      </c>
      <c r="I65" s="225">
        <f>'Касс. план Обл. бюдж.'!I65+'Касс. план ХМАО'!I65</f>
        <v>0</v>
      </c>
      <c r="J65" s="225">
        <f>'Касс. план Обл. бюдж.'!J65+'Касс. план ХМАО'!J65</f>
        <v>0</v>
      </c>
      <c r="K65" s="225">
        <f>'Касс. план Обл. бюдж.'!K65+'Касс. план ХМАО'!K65</f>
        <v>0</v>
      </c>
      <c r="L65" s="225">
        <f>'Касс. план Обл. бюдж.'!L65+'Касс. план ХМАО'!L65</f>
        <v>0</v>
      </c>
      <c r="M65" s="225">
        <f>'Касс. план Обл. бюдж.'!M65+'Касс. план ХМАО'!M65</f>
        <v>0</v>
      </c>
      <c r="N65" s="225">
        <f>'Касс. план Обл. бюдж.'!N65+'Касс. план ХМАО'!N65</f>
        <v>0</v>
      </c>
      <c r="O65" s="225">
        <f>'Касс. план Обл. бюдж.'!O65+'Касс. план ХМАО'!O65</f>
        <v>0</v>
      </c>
      <c r="P65" s="225">
        <f>'Касс. план Обл. бюдж.'!P65+'Касс. план ХМАО'!P65</f>
        <v>0</v>
      </c>
      <c r="Q65" s="225">
        <f>'Касс. план Обл. бюдж.'!Q65+'Касс. план ХМАО'!Q65</f>
        <v>0</v>
      </c>
      <c r="R65" s="225">
        <f>'Касс. план Обл. бюдж.'!R65+'Касс. план ХМАО'!R65</f>
        <v>0</v>
      </c>
      <c r="S65" s="225">
        <f>'Касс. план Обл. бюдж.'!S65+'Касс. план ХМАО'!S65</f>
        <v>0</v>
      </c>
    </row>
    <row r="66" spans="1:19" ht="21" customHeight="1" x14ac:dyDescent="0.2">
      <c r="A66" s="231"/>
      <c r="B66" s="418"/>
      <c r="C66" s="321"/>
      <c r="D66" s="417" t="s">
        <v>214</v>
      </c>
      <c r="E66" s="230" t="s">
        <v>58</v>
      </c>
      <c r="F66" s="230" t="s">
        <v>58</v>
      </c>
      <c r="G66" s="225">
        <f>'Касс. план Обл. бюдж.'!G66+'Касс. план ХМАО'!G66</f>
        <v>0</v>
      </c>
      <c r="H66" s="225">
        <f>'Касс. план Обл. бюдж.'!H66+'Касс. план ХМАО'!H66</f>
        <v>0</v>
      </c>
      <c r="I66" s="225">
        <f>'Касс. план Обл. бюдж.'!I66+'Касс. план ХМАО'!I66</f>
        <v>0</v>
      </c>
      <c r="J66" s="225">
        <f>'Касс. план Обл. бюдж.'!J66+'Касс. план ХМАО'!J66</f>
        <v>0</v>
      </c>
      <c r="K66" s="225">
        <f>'Касс. план Обл. бюдж.'!K66+'Касс. план ХМАО'!K66</f>
        <v>0</v>
      </c>
      <c r="L66" s="225">
        <f>'Касс. план Обл. бюдж.'!L66+'Касс. план ХМАО'!L66</f>
        <v>0</v>
      </c>
      <c r="M66" s="225">
        <f>'Касс. план Обл. бюдж.'!M66+'Касс. план ХМАО'!M66</f>
        <v>0</v>
      </c>
      <c r="N66" s="225">
        <f>'Касс. план Обл. бюдж.'!N66+'Касс. план ХМАО'!N66</f>
        <v>0</v>
      </c>
      <c r="O66" s="225">
        <f>'Касс. план Обл. бюдж.'!O66+'Касс. план ХМАО'!O66</f>
        <v>0</v>
      </c>
      <c r="P66" s="225">
        <f>'Касс. план Обл. бюдж.'!P66+'Касс. план ХМАО'!P66</f>
        <v>0</v>
      </c>
      <c r="Q66" s="225">
        <f>'Касс. план Обл. бюдж.'!Q66+'Касс. план ХМАО'!Q66</f>
        <v>0</v>
      </c>
      <c r="R66" s="225">
        <f>'Касс. план Обл. бюдж.'!R66+'Касс. план ХМАО'!R66</f>
        <v>0</v>
      </c>
      <c r="S66" s="225">
        <f>'Касс. план Обл. бюдж.'!S66+'Касс. план ХМАО'!S66</f>
        <v>0</v>
      </c>
    </row>
    <row r="67" spans="1:19" ht="21" customHeight="1" x14ac:dyDescent="0.2">
      <c r="A67" s="231"/>
      <c r="B67" s="418"/>
      <c r="C67" s="321"/>
      <c r="D67" s="417"/>
      <c r="E67" s="227" t="s">
        <v>60</v>
      </c>
      <c r="F67" s="227" t="s">
        <v>61</v>
      </c>
      <c r="G67" s="225">
        <f>'Касс. план Обл. бюдж.'!G67+'Касс. план ХМАО'!G67</f>
        <v>0</v>
      </c>
      <c r="H67" s="225">
        <f>'Касс. план Обл. бюдж.'!H67+'Касс. план ХМАО'!H67</f>
        <v>0</v>
      </c>
      <c r="I67" s="225">
        <f>'Касс. план Обл. бюдж.'!I67+'Касс. план ХМАО'!I67</f>
        <v>0</v>
      </c>
      <c r="J67" s="225">
        <f>'Касс. план Обл. бюдж.'!J67+'Касс. план ХМАО'!J67</f>
        <v>0</v>
      </c>
      <c r="K67" s="225">
        <f>'Касс. план Обл. бюдж.'!K67+'Касс. план ХМАО'!K67</f>
        <v>0</v>
      </c>
      <c r="L67" s="225">
        <f>'Касс. план Обл. бюдж.'!L67+'Касс. план ХМАО'!L67</f>
        <v>0</v>
      </c>
      <c r="M67" s="225">
        <f>'Касс. план Обл. бюдж.'!M67+'Касс. план ХМАО'!M67</f>
        <v>0</v>
      </c>
      <c r="N67" s="225">
        <f>'Касс. план Обл. бюдж.'!N67+'Касс. план ХМАО'!N67</f>
        <v>0</v>
      </c>
      <c r="O67" s="225">
        <f>'Касс. план Обл. бюдж.'!O67+'Касс. план ХМАО'!O67</f>
        <v>0</v>
      </c>
      <c r="P67" s="225">
        <f>'Касс. план Обл. бюдж.'!P67+'Касс. план ХМАО'!P67</f>
        <v>0</v>
      </c>
      <c r="Q67" s="225">
        <f>'Касс. план Обл. бюдж.'!Q67+'Касс. план ХМАО'!Q67</f>
        <v>0</v>
      </c>
      <c r="R67" s="225">
        <f>'Касс. план Обл. бюдж.'!R67+'Касс. план ХМАО'!R67</f>
        <v>0</v>
      </c>
      <c r="S67" s="225">
        <f>'Касс. план Обл. бюдж.'!S67+'Касс. план ХМАО'!S67</f>
        <v>0</v>
      </c>
    </row>
    <row r="68" spans="1:19" ht="21" customHeight="1" x14ac:dyDescent="0.2">
      <c r="A68" s="231"/>
      <c r="B68" s="418"/>
      <c r="C68" s="321"/>
      <c r="D68" s="417"/>
      <c r="E68" s="227" t="s">
        <v>62</v>
      </c>
      <c r="F68" s="227" t="s">
        <v>62</v>
      </c>
      <c r="G68" s="225">
        <f>'Касс. план Обл. бюдж.'!G68+'Касс. план ХМАО'!G68</f>
        <v>0</v>
      </c>
      <c r="H68" s="225">
        <f>'Касс. план Обл. бюдж.'!H68+'Касс. план ХМАО'!H68</f>
        <v>0</v>
      </c>
      <c r="I68" s="225">
        <f>'Касс. план Обл. бюдж.'!I68+'Касс. план ХМАО'!I68</f>
        <v>0</v>
      </c>
      <c r="J68" s="225">
        <f>'Касс. план Обл. бюдж.'!J68+'Касс. план ХМАО'!J68</f>
        <v>0</v>
      </c>
      <c r="K68" s="225">
        <f>'Касс. план Обл. бюдж.'!K68+'Касс. план ХМАО'!K68</f>
        <v>0</v>
      </c>
      <c r="L68" s="225">
        <f>'Касс. план Обл. бюдж.'!L68+'Касс. план ХМАО'!L68</f>
        <v>0</v>
      </c>
      <c r="M68" s="225">
        <f>'Касс. план Обл. бюдж.'!M68+'Касс. план ХМАО'!M68</f>
        <v>0</v>
      </c>
      <c r="N68" s="225">
        <f>'Касс. план Обл. бюдж.'!N68+'Касс. план ХМАО'!N68</f>
        <v>0</v>
      </c>
      <c r="O68" s="225">
        <f>'Касс. план Обл. бюдж.'!O68+'Касс. план ХМАО'!O68</f>
        <v>0</v>
      </c>
      <c r="P68" s="225">
        <f>'Касс. план Обл. бюдж.'!P68+'Касс. план ХМАО'!P68</f>
        <v>0</v>
      </c>
      <c r="Q68" s="225">
        <f>'Касс. план Обл. бюдж.'!Q68+'Касс. план ХМАО'!Q68</f>
        <v>0</v>
      </c>
      <c r="R68" s="225">
        <f>'Касс. план Обл. бюдж.'!R68+'Касс. план ХМАО'!R68</f>
        <v>0</v>
      </c>
      <c r="S68" s="225">
        <f>'Касс. план Обл. бюдж.'!S68+'Касс. план ХМАО'!S68</f>
        <v>0</v>
      </c>
    </row>
    <row r="69" spans="1:19" ht="16.5" customHeight="1" x14ac:dyDescent="0.2">
      <c r="B69" s="418"/>
      <c r="C69" s="321"/>
      <c r="D69" s="417"/>
      <c r="E69" s="227" t="s">
        <v>63</v>
      </c>
      <c r="F69" s="227" t="s">
        <v>61</v>
      </c>
      <c r="G69" s="225">
        <f>'Касс. план Обл. бюдж.'!G69+'Касс. план ХМАО'!G69</f>
        <v>0</v>
      </c>
      <c r="H69" s="225">
        <f>'Касс. план Обл. бюдж.'!H69+'Касс. план ХМАО'!H69</f>
        <v>0</v>
      </c>
      <c r="I69" s="225">
        <f>'Касс. план Обл. бюдж.'!I69+'Касс. план ХМАО'!I69</f>
        <v>0</v>
      </c>
      <c r="J69" s="225">
        <f>'Касс. план Обл. бюдж.'!J69+'Касс. план ХМАО'!J69</f>
        <v>0</v>
      </c>
      <c r="K69" s="225">
        <f>'Касс. план Обл. бюдж.'!K69+'Касс. план ХМАО'!K69</f>
        <v>0</v>
      </c>
      <c r="L69" s="225">
        <f>'Касс. план Обл. бюдж.'!L69+'Касс. план ХМАО'!L69</f>
        <v>0</v>
      </c>
      <c r="M69" s="225">
        <f>'Касс. план Обл. бюдж.'!M69+'Касс. план ХМАО'!M69</f>
        <v>0</v>
      </c>
      <c r="N69" s="225">
        <f>'Касс. план Обл. бюдж.'!N69+'Касс. план ХМАО'!N69</f>
        <v>0</v>
      </c>
      <c r="O69" s="225">
        <f>'Касс. план Обл. бюдж.'!O69+'Касс. план ХМАО'!O69</f>
        <v>0</v>
      </c>
      <c r="P69" s="225">
        <f>'Касс. план Обл. бюдж.'!P69+'Касс. план ХМАО'!P69</f>
        <v>0</v>
      </c>
      <c r="Q69" s="225">
        <f>'Касс. план Обл. бюдж.'!Q69+'Касс. план ХМАО'!Q69</f>
        <v>0</v>
      </c>
      <c r="R69" s="225">
        <f>'Касс. план Обл. бюдж.'!R69+'Касс. план ХМАО'!R69</f>
        <v>0</v>
      </c>
      <c r="S69" s="225">
        <f>'Касс. план Обл. бюдж.'!S69+'Касс. план ХМАО'!S69</f>
        <v>0</v>
      </c>
    </row>
    <row r="70" spans="1:19" ht="22.5" customHeight="1" x14ac:dyDescent="0.2">
      <c r="B70" s="418"/>
      <c r="C70" s="321"/>
      <c r="D70" s="417"/>
      <c r="E70" s="227" t="s">
        <v>64</v>
      </c>
      <c r="F70" s="227" t="s">
        <v>65</v>
      </c>
      <c r="G70" s="225">
        <f>'Касс. план Обл. бюдж.'!G70+'Касс. план ХМАО'!G70</f>
        <v>0</v>
      </c>
      <c r="H70" s="225">
        <f>'Касс. план Обл. бюдж.'!H70+'Касс. план ХМАО'!H70</f>
        <v>0</v>
      </c>
      <c r="I70" s="225">
        <f>'Касс. план Обл. бюдж.'!I70+'Касс. план ХМАО'!I70</f>
        <v>0</v>
      </c>
      <c r="J70" s="225">
        <f>'Касс. план Обл. бюдж.'!J70+'Касс. план ХМАО'!J70</f>
        <v>0</v>
      </c>
      <c r="K70" s="225">
        <f>'Касс. план Обл. бюдж.'!K70+'Касс. план ХМАО'!K70</f>
        <v>0</v>
      </c>
      <c r="L70" s="225">
        <f>'Касс. план Обл. бюдж.'!L70+'Касс. план ХМАО'!L70</f>
        <v>0</v>
      </c>
      <c r="M70" s="225">
        <f>'Касс. план Обл. бюдж.'!M70+'Касс. план ХМАО'!M70</f>
        <v>0</v>
      </c>
      <c r="N70" s="225">
        <f>'Касс. план Обл. бюдж.'!N70+'Касс. план ХМАО'!N70</f>
        <v>0</v>
      </c>
      <c r="O70" s="225">
        <f>'Касс. план Обл. бюдж.'!O70+'Касс. план ХМАО'!O70</f>
        <v>0</v>
      </c>
      <c r="P70" s="225">
        <f>'Касс. план Обл. бюдж.'!P70+'Касс. план ХМАО'!P70</f>
        <v>0</v>
      </c>
      <c r="Q70" s="225">
        <f>'Касс. план Обл. бюдж.'!Q70+'Касс. план ХМАО'!Q70</f>
        <v>0</v>
      </c>
      <c r="R70" s="225">
        <f>'Касс. план Обл. бюдж.'!R70+'Касс. план ХМАО'!R70</f>
        <v>0</v>
      </c>
      <c r="S70" s="225">
        <f>'Касс. план Обл. бюдж.'!S70+'Касс. план ХМАО'!S70</f>
        <v>0</v>
      </c>
    </row>
    <row r="71" spans="1:19" ht="22.5" customHeight="1" x14ac:dyDescent="0.2">
      <c r="B71" s="418"/>
      <c r="C71" s="321"/>
      <c r="D71" s="417"/>
      <c r="E71" s="227" t="s">
        <v>64</v>
      </c>
      <c r="F71" s="227" t="s">
        <v>66</v>
      </c>
      <c r="G71" s="225">
        <f>'Касс. план Обл. бюдж.'!G71+'Касс. план ХМАО'!G71</f>
        <v>0</v>
      </c>
      <c r="H71" s="225">
        <f>'Касс. план Обл. бюдж.'!H71+'Касс. план ХМАО'!H71</f>
        <v>0</v>
      </c>
      <c r="I71" s="225">
        <f>'Касс. план Обл. бюдж.'!I71+'Касс. план ХМАО'!I71</f>
        <v>0</v>
      </c>
      <c r="J71" s="225">
        <f>'Касс. план Обл. бюдж.'!J71+'Касс. план ХМАО'!J71</f>
        <v>0</v>
      </c>
      <c r="K71" s="225">
        <f>'Касс. план Обл. бюдж.'!K71+'Касс. план ХМАО'!K71</f>
        <v>0</v>
      </c>
      <c r="L71" s="225">
        <f>'Касс. план Обл. бюдж.'!L71+'Касс. план ХМАО'!L71</f>
        <v>0</v>
      </c>
      <c r="M71" s="225">
        <f>'Касс. план Обл. бюдж.'!M71+'Касс. план ХМАО'!M71</f>
        <v>0</v>
      </c>
      <c r="N71" s="225">
        <f>'Касс. план Обл. бюдж.'!N71+'Касс. план ХМАО'!N71</f>
        <v>0</v>
      </c>
      <c r="O71" s="225">
        <f>'Касс. план Обл. бюдж.'!O71+'Касс. план ХМАО'!O71</f>
        <v>0</v>
      </c>
      <c r="P71" s="225">
        <f>'Касс. план Обл. бюдж.'!P71+'Касс. план ХМАО'!P71</f>
        <v>0</v>
      </c>
      <c r="Q71" s="225">
        <f>'Касс. план Обл. бюдж.'!Q71+'Касс. план ХМАО'!Q71</f>
        <v>0</v>
      </c>
      <c r="R71" s="225">
        <f>'Касс. план Обл. бюдж.'!R71+'Касс. план ХМАО'!R71</f>
        <v>0</v>
      </c>
      <c r="S71" s="225">
        <f>'Касс. план Обл. бюдж.'!S71+'Касс. план ХМАО'!S71</f>
        <v>0</v>
      </c>
    </row>
    <row r="72" spans="1:19" ht="22.5" customHeight="1" x14ac:dyDescent="0.2">
      <c r="B72" s="418" t="s">
        <v>77</v>
      </c>
      <c r="C72" s="321" t="s">
        <v>215</v>
      </c>
      <c r="D72" s="417" t="s">
        <v>211</v>
      </c>
      <c r="E72" s="230" t="s">
        <v>58</v>
      </c>
      <c r="F72" s="230" t="s">
        <v>58</v>
      </c>
      <c r="G72" s="225">
        <f>'Касс. план Обл. бюдж.'!G72+'Касс. план ХМАО'!G72</f>
        <v>1703800</v>
      </c>
      <c r="H72" s="225">
        <f>'Касс. план Обл. бюдж.'!H72+'Касс. план ХМАО'!H72</f>
        <v>812400</v>
      </c>
      <c r="I72" s="225">
        <f>'Касс. план Обл. бюдж.'!I72+'Касс. план ХМАО'!I72</f>
        <v>47500</v>
      </c>
      <c r="J72" s="225">
        <f>'Касс. план Обл. бюдж.'!J72+'Касс. план ХМАО'!J72</f>
        <v>34100</v>
      </c>
      <c r="K72" s="225">
        <f>'Касс. план Обл. бюдж.'!K72+'Касс. план ХМАО'!K72</f>
        <v>135500</v>
      </c>
      <c r="L72" s="225">
        <f>'Касс. план Обл. бюдж.'!L72+'Касс. план ХМАО'!L72</f>
        <v>48202</v>
      </c>
      <c r="M72" s="225">
        <f>'Касс. план Обл. бюдж.'!M72+'Касс. план ХМАО'!M72</f>
        <v>125600</v>
      </c>
      <c r="N72" s="225">
        <f>'Касс. план Обл. бюдж.'!N72+'Касс. план ХМАО'!N72</f>
        <v>52500</v>
      </c>
      <c r="O72" s="225">
        <f>'Касс. план Обл. бюдж.'!O72+'Касс. план ХМАО'!O72</f>
        <v>52600</v>
      </c>
      <c r="P72" s="225">
        <f>'Касс. план Обл. бюдж.'!P72+'Касс. план ХМАО'!P72</f>
        <v>49900</v>
      </c>
      <c r="Q72" s="225">
        <f>'Касс. план Обл. бюдж.'!Q72+'Касс. план ХМАО'!Q72</f>
        <v>99098</v>
      </c>
      <c r="R72" s="225">
        <f>'Касс. план Обл. бюдж.'!R72+'Касс. план ХМАО'!R72</f>
        <v>124600</v>
      </c>
      <c r="S72" s="225">
        <f>'Касс. план Обл. бюдж.'!S72+'Касс. план ХМАО'!S72</f>
        <v>121800</v>
      </c>
    </row>
    <row r="73" spans="1:19" ht="21" customHeight="1" x14ac:dyDescent="0.2">
      <c r="B73" s="418"/>
      <c r="C73" s="321"/>
      <c r="D73" s="417"/>
      <c r="E73" s="227" t="s">
        <v>60</v>
      </c>
      <c r="F73" s="227" t="s">
        <v>61</v>
      </c>
      <c r="G73" s="225">
        <f>'Касс. план Обл. бюдж.'!G73+'Касс. план ХМАО'!G73</f>
        <v>0</v>
      </c>
      <c r="H73" s="225">
        <f>'Касс. план Обл. бюдж.'!H73+'Касс. план ХМАО'!H73</f>
        <v>0</v>
      </c>
      <c r="I73" s="225">
        <f>'Касс. план Обл. бюдж.'!I73+'Касс. план ХМАО'!I73</f>
        <v>0</v>
      </c>
      <c r="J73" s="225">
        <f>'Касс. план Обл. бюдж.'!J73+'Касс. план ХМАО'!J73</f>
        <v>0</v>
      </c>
      <c r="K73" s="225">
        <f>'Касс. план Обл. бюдж.'!K73+'Касс. план ХМАО'!K73</f>
        <v>0</v>
      </c>
      <c r="L73" s="225">
        <f>'Касс. план Обл. бюдж.'!L73+'Касс. план ХМАО'!L73</f>
        <v>0</v>
      </c>
      <c r="M73" s="225">
        <f>'Касс. план Обл. бюдж.'!M73+'Касс. план ХМАО'!M73</f>
        <v>0</v>
      </c>
      <c r="N73" s="225">
        <f>'Касс. план Обл. бюдж.'!N73+'Касс. план ХМАО'!N73</f>
        <v>0</v>
      </c>
      <c r="O73" s="225">
        <f>'Касс. план Обл. бюдж.'!O73+'Касс. план ХМАО'!O73</f>
        <v>0</v>
      </c>
      <c r="P73" s="225">
        <f>'Касс. план Обл. бюдж.'!P73+'Касс. план ХМАО'!P73</f>
        <v>0</v>
      </c>
      <c r="Q73" s="225">
        <f>'Касс. план Обл. бюдж.'!Q73+'Касс. план ХМАО'!Q73</f>
        <v>0</v>
      </c>
      <c r="R73" s="225">
        <f>'Касс. план Обл. бюдж.'!R73+'Касс. план ХМАО'!R73</f>
        <v>0</v>
      </c>
      <c r="S73" s="225">
        <f>'Касс. план Обл. бюдж.'!S73+'Касс. план ХМАО'!S73</f>
        <v>0</v>
      </c>
    </row>
    <row r="74" spans="1:19" ht="14.25" customHeight="1" x14ac:dyDescent="0.2">
      <c r="B74" s="418"/>
      <c r="C74" s="321"/>
      <c r="D74" s="417"/>
      <c r="E74" s="227" t="s">
        <v>62</v>
      </c>
      <c r="F74" s="227" t="s">
        <v>62</v>
      </c>
      <c r="G74" s="225">
        <f>'Касс. план Обл. бюдж.'!G74+'Касс. план ХМАО'!G74</f>
        <v>0</v>
      </c>
      <c r="H74" s="225">
        <f>'Касс. план Обл. бюдж.'!H74+'Касс. план ХМАО'!H74</f>
        <v>0</v>
      </c>
      <c r="I74" s="225">
        <f>'Касс. план Обл. бюдж.'!I74+'Касс. план ХМАО'!I74</f>
        <v>0</v>
      </c>
      <c r="J74" s="225">
        <f>'Касс. план Обл. бюдж.'!J74+'Касс. план ХМАО'!J74</f>
        <v>0</v>
      </c>
      <c r="K74" s="225">
        <f>'Касс. план Обл. бюдж.'!K74+'Касс. план ХМАО'!K74</f>
        <v>0</v>
      </c>
      <c r="L74" s="225">
        <f>'Касс. план Обл. бюдж.'!L74+'Касс. план ХМАО'!L74</f>
        <v>0</v>
      </c>
      <c r="M74" s="225">
        <f>'Касс. план Обл. бюдж.'!M74+'Касс. план ХМАО'!M74</f>
        <v>0</v>
      </c>
      <c r="N74" s="225">
        <f>'Касс. план Обл. бюдж.'!N74+'Касс. план ХМАО'!N74</f>
        <v>0</v>
      </c>
      <c r="O74" s="225">
        <f>'Касс. план Обл. бюдж.'!O74+'Касс. план ХМАО'!O74</f>
        <v>0</v>
      </c>
      <c r="P74" s="225">
        <f>'Касс. план Обл. бюдж.'!P74+'Касс. план ХМАО'!P74</f>
        <v>0</v>
      </c>
      <c r="Q74" s="225">
        <f>'Касс. план Обл. бюдж.'!Q74+'Касс. план ХМАО'!Q74</f>
        <v>0</v>
      </c>
      <c r="R74" s="225">
        <f>'Касс. план Обл. бюдж.'!R74+'Касс. план ХМАО'!R74</f>
        <v>0</v>
      </c>
      <c r="S74" s="225">
        <f>'Касс. план Обл. бюдж.'!S74+'Касс. план ХМАО'!S74</f>
        <v>0</v>
      </c>
    </row>
    <row r="75" spans="1:19" ht="21" customHeight="1" x14ac:dyDescent="0.2">
      <c r="B75" s="418"/>
      <c r="C75" s="321"/>
      <c r="D75" s="417"/>
      <c r="E75" s="227" t="s">
        <v>63</v>
      </c>
      <c r="F75" s="227" t="s">
        <v>61</v>
      </c>
      <c r="G75" s="225">
        <f>'Касс. план Обл. бюдж.'!G75+'Касс. план ХМАО'!G75</f>
        <v>0</v>
      </c>
      <c r="H75" s="225">
        <f>'Касс. план Обл. бюдж.'!H75+'Касс. план ХМАО'!H75</f>
        <v>0</v>
      </c>
      <c r="I75" s="225">
        <f>'Касс. план Обл. бюдж.'!I75+'Касс. план ХМАО'!I75</f>
        <v>0</v>
      </c>
      <c r="J75" s="225">
        <f>'Касс. план Обл. бюдж.'!J75+'Касс. план ХМАО'!J75</f>
        <v>0</v>
      </c>
      <c r="K75" s="225">
        <f>'Касс. план Обл. бюдж.'!K75+'Касс. план ХМАО'!K75</f>
        <v>0</v>
      </c>
      <c r="L75" s="225">
        <f>'Касс. план Обл. бюдж.'!L75+'Касс. план ХМАО'!L75</f>
        <v>0</v>
      </c>
      <c r="M75" s="225">
        <f>'Касс. план Обл. бюдж.'!M75+'Касс. план ХМАО'!M75</f>
        <v>0</v>
      </c>
      <c r="N75" s="225">
        <f>'Касс. план Обл. бюдж.'!N75+'Касс. план ХМАО'!N75</f>
        <v>0</v>
      </c>
      <c r="O75" s="225">
        <f>'Касс. план Обл. бюдж.'!O75+'Касс. план ХМАО'!O75</f>
        <v>0</v>
      </c>
      <c r="P75" s="225">
        <f>'Касс. план Обл. бюдж.'!P75+'Касс. план ХМАО'!P75</f>
        <v>0</v>
      </c>
      <c r="Q75" s="225">
        <f>'Касс. план Обл. бюдж.'!Q75+'Касс. план ХМАО'!Q75</f>
        <v>0</v>
      </c>
      <c r="R75" s="225">
        <f>'Касс. план Обл. бюдж.'!R75+'Касс. план ХМАО'!R75</f>
        <v>0</v>
      </c>
      <c r="S75" s="225">
        <f>'Касс. план Обл. бюдж.'!S75+'Касс. план ХМАО'!S75</f>
        <v>0</v>
      </c>
    </row>
    <row r="76" spans="1:19" ht="21" customHeight="1" x14ac:dyDescent="0.2">
      <c r="B76" s="418"/>
      <c r="C76" s="321"/>
      <c r="D76" s="417"/>
      <c r="E76" s="227" t="s">
        <v>64</v>
      </c>
      <c r="F76" s="227" t="s">
        <v>65</v>
      </c>
      <c r="G76" s="225">
        <f>'Касс. план Обл. бюдж.'!G76+'Касс. план ХМАО'!G76</f>
        <v>1703800</v>
      </c>
      <c r="H76" s="225">
        <f>'Касс. план Обл. бюдж.'!H76+'Касс. план ХМАО'!H76</f>
        <v>812400</v>
      </c>
      <c r="I76" s="225">
        <f>'Касс. план Обл. бюдж.'!I76+'Касс. план ХМАО'!I76</f>
        <v>47500</v>
      </c>
      <c r="J76" s="225">
        <f>'Касс. план Обл. бюдж.'!J76+'Касс. план ХМАО'!J76</f>
        <v>34100</v>
      </c>
      <c r="K76" s="225">
        <f>'Касс. план Обл. бюдж.'!K76+'Касс. план ХМАО'!K76</f>
        <v>135500</v>
      </c>
      <c r="L76" s="225">
        <f>'Касс. план Обл. бюдж.'!L76+'Касс. план ХМАО'!L76</f>
        <v>48202</v>
      </c>
      <c r="M76" s="225">
        <f>'Касс. план Обл. бюдж.'!M76+'Касс. план ХМАО'!M76</f>
        <v>125600</v>
      </c>
      <c r="N76" s="225">
        <f>'Касс. план Обл. бюдж.'!N76+'Касс. план ХМАО'!N76</f>
        <v>52500</v>
      </c>
      <c r="O76" s="225">
        <f>'Касс. план Обл. бюдж.'!O76+'Касс. план ХМАО'!O76</f>
        <v>52600</v>
      </c>
      <c r="P76" s="225">
        <f>'Касс. план Обл. бюдж.'!P76+'Касс. план ХМАО'!P76</f>
        <v>49900</v>
      </c>
      <c r="Q76" s="225">
        <f>'Касс. план Обл. бюдж.'!Q76+'Касс. план ХМАО'!Q76</f>
        <v>99098</v>
      </c>
      <c r="R76" s="225">
        <f>'Касс. план Обл. бюдж.'!R76+'Касс. план ХМАО'!R76</f>
        <v>124600</v>
      </c>
      <c r="S76" s="225">
        <f>'Касс. план Обл. бюдж.'!S76+'Касс. план ХМАО'!S76</f>
        <v>121800</v>
      </c>
    </row>
    <row r="77" spans="1:19" ht="21" customHeight="1" x14ac:dyDescent="0.2">
      <c r="B77" s="418"/>
      <c r="C77" s="321"/>
      <c r="D77" s="417"/>
      <c r="E77" s="227" t="s">
        <v>64</v>
      </c>
      <c r="F77" s="227" t="s">
        <v>66</v>
      </c>
      <c r="G77" s="225">
        <f>'Касс. план Обл. бюдж.'!G77+'Касс. план ХМАО'!G77</f>
        <v>0</v>
      </c>
      <c r="H77" s="225">
        <f>'Касс. план Обл. бюдж.'!H77+'Касс. план ХМАО'!H77</f>
        <v>0</v>
      </c>
      <c r="I77" s="225">
        <f>'Касс. план Обл. бюдж.'!I77+'Касс. план ХМАО'!I77</f>
        <v>0</v>
      </c>
      <c r="J77" s="225">
        <f>'Касс. план Обл. бюдж.'!J77+'Касс. план ХМАО'!J77</f>
        <v>0</v>
      </c>
      <c r="K77" s="225">
        <f>'Касс. план Обл. бюдж.'!K77+'Касс. план ХМАО'!K77</f>
        <v>0</v>
      </c>
      <c r="L77" s="225">
        <f>'Касс. план Обл. бюдж.'!L77+'Касс. план ХМАО'!L77</f>
        <v>0</v>
      </c>
      <c r="M77" s="225">
        <f>'Касс. план Обл. бюдж.'!M77+'Касс. план ХМАО'!M77</f>
        <v>0</v>
      </c>
      <c r="N77" s="225">
        <f>'Касс. план Обл. бюдж.'!N77+'Касс. план ХМАО'!N77</f>
        <v>0</v>
      </c>
      <c r="O77" s="225">
        <f>'Касс. план Обл. бюдж.'!O77+'Касс. план ХМАО'!O77</f>
        <v>0</v>
      </c>
      <c r="P77" s="225">
        <f>'Касс. план Обл. бюдж.'!P77+'Касс. план ХМАО'!P77</f>
        <v>0</v>
      </c>
      <c r="Q77" s="225">
        <f>'Касс. план Обл. бюдж.'!Q77+'Касс. план ХМАО'!Q77</f>
        <v>0</v>
      </c>
      <c r="R77" s="225">
        <f>'Касс. план Обл. бюдж.'!R77+'Касс. план ХМАО'!R77</f>
        <v>0</v>
      </c>
      <c r="S77" s="225">
        <f>'Касс. план Обл. бюдж.'!S77+'Касс. план ХМАО'!S77</f>
        <v>0</v>
      </c>
    </row>
    <row r="78" spans="1:19" ht="21" customHeight="1" x14ac:dyDescent="0.2">
      <c r="B78" s="418" t="s">
        <v>78</v>
      </c>
      <c r="C78" s="321" t="s">
        <v>216</v>
      </c>
      <c r="D78" s="417" t="s">
        <v>211</v>
      </c>
      <c r="E78" s="230" t="s">
        <v>58</v>
      </c>
      <c r="F78" s="230" t="s">
        <v>58</v>
      </c>
      <c r="G78" s="225">
        <f>'Касс. план Обл. бюдж.'!G78+'Касс. план ХМАО'!G78</f>
        <v>140000</v>
      </c>
      <c r="H78" s="225">
        <f>'Касс. план Обл. бюдж.'!H78+'Касс. план ХМАО'!H78</f>
        <v>35000</v>
      </c>
      <c r="I78" s="225">
        <f>'Касс. план Обл. бюдж.'!I78+'Касс. план ХМАО'!I78</f>
        <v>0</v>
      </c>
      <c r="J78" s="225">
        <f>'Касс. план Обл. бюдж.'!J78+'Касс. план ХМАО'!J78</f>
        <v>0</v>
      </c>
      <c r="K78" s="225">
        <f>'Касс. план Обл. бюдж.'!K78+'Касс. план ХМАО'!K78</f>
        <v>35000</v>
      </c>
      <c r="L78" s="225">
        <f>'Касс. план Обл. бюдж.'!L78+'Касс. план ХМАО'!L78</f>
        <v>0</v>
      </c>
      <c r="M78" s="225">
        <f>'Касс. план Обл. бюдж.'!M78+'Касс. план ХМАО'!M78</f>
        <v>0</v>
      </c>
      <c r="N78" s="225">
        <f>'Касс. план Обл. бюдж.'!N78+'Касс. план ХМАО'!N78</f>
        <v>35000</v>
      </c>
      <c r="O78" s="225">
        <f>'Касс. план Обл. бюдж.'!O78+'Касс. план ХМАО'!O78</f>
        <v>0</v>
      </c>
      <c r="P78" s="225">
        <f>'Касс. план Обл. бюдж.'!P78+'Касс. план ХМАО'!P78</f>
        <v>0</v>
      </c>
      <c r="Q78" s="225">
        <f>'Касс. план Обл. бюдж.'!Q78+'Касс. план ХМАО'!Q78</f>
        <v>35000</v>
      </c>
      <c r="R78" s="225">
        <f>'Касс. план Обл. бюдж.'!R78+'Касс. план ХМАО'!R78</f>
        <v>0</v>
      </c>
      <c r="S78" s="225">
        <f>'Касс. план Обл. бюдж.'!S78+'Касс. план ХМАО'!S78</f>
        <v>0</v>
      </c>
    </row>
    <row r="79" spans="1:19" s="231" customFormat="1" ht="21" customHeight="1" x14ac:dyDescent="0.2">
      <c r="B79" s="418"/>
      <c r="C79" s="321"/>
      <c r="D79" s="417"/>
      <c r="E79" s="227" t="s">
        <v>60</v>
      </c>
      <c r="F79" s="227" t="s">
        <v>61</v>
      </c>
      <c r="G79" s="225">
        <f>'Касс. план Обл. бюдж.'!G79+'Касс. план ХМАО'!G79</f>
        <v>0</v>
      </c>
      <c r="H79" s="225">
        <f>'Касс. план Обл. бюдж.'!H79+'Касс. план ХМАО'!H79</f>
        <v>0</v>
      </c>
      <c r="I79" s="225">
        <f>'Касс. план Обл. бюдж.'!I79+'Касс. план ХМАО'!I79</f>
        <v>0</v>
      </c>
      <c r="J79" s="225">
        <f>'Касс. план Обл. бюдж.'!J79+'Касс. план ХМАО'!J79</f>
        <v>0</v>
      </c>
      <c r="K79" s="225">
        <f>'Касс. план Обл. бюдж.'!K79+'Касс. план ХМАО'!K79</f>
        <v>0</v>
      </c>
      <c r="L79" s="225">
        <f>'Касс. план Обл. бюдж.'!L79+'Касс. план ХМАО'!L79</f>
        <v>0</v>
      </c>
      <c r="M79" s="225">
        <f>'Касс. план Обл. бюдж.'!M79+'Касс. план ХМАО'!M79</f>
        <v>0</v>
      </c>
      <c r="N79" s="225">
        <f>'Касс. план Обл. бюдж.'!N79+'Касс. план ХМАО'!N79</f>
        <v>0</v>
      </c>
      <c r="O79" s="225">
        <f>'Касс. план Обл. бюдж.'!O79+'Касс. план ХМАО'!O79</f>
        <v>0</v>
      </c>
      <c r="P79" s="225">
        <f>'Касс. план Обл. бюдж.'!P79+'Касс. план ХМАО'!P79</f>
        <v>0</v>
      </c>
      <c r="Q79" s="225">
        <f>'Касс. план Обл. бюдж.'!Q79+'Касс. план ХМАО'!Q79</f>
        <v>0</v>
      </c>
      <c r="R79" s="225">
        <f>'Касс. план Обл. бюдж.'!R79+'Касс. план ХМАО'!R79</f>
        <v>0</v>
      </c>
      <c r="S79" s="225">
        <f>'Касс. план Обл. бюдж.'!S79+'Касс. план ХМАО'!S79</f>
        <v>0</v>
      </c>
    </row>
    <row r="80" spans="1:19" ht="16.5" customHeight="1" x14ac:dyDescent="0.2">
      <c r="B80" s="418"/>
      <c r="C80" s="321"/>
      <c r="D80" s="417"/>
      <c r="E80" s="227" t="s">
        <v>62</v>
      </c>
      <c r="F80" s="227" t="s">
        <v>62</v>
      </c>
      <c r="G80" s="225">
        <f>'Касс. план Обл. бюдж.'!G80+'Касс. план ХМАО'!G80</f>
        <v>0</v>
      </c>
      <c r="H80" s="225">
        <f>'Касс. план Обл. бюдж.'!H80+'Касс. план ХМАО'!H80</f>
        <v>0</v>
      </c>
      <c r="I80" s="225">
        <f>'Касс. план Обл. бюдж.'!I80+'Касс. план ХМАО'!I80</f>
        <v>0</v>
      </c>
      <c r="J80" s="225">
        <f>'Касс. план Обл. бюдж.'!J80+'Касс. план ХМАО'!J80</f>
        <v>0</v>
      </c>
      <c r="K80" s="225">
        <f>'Касс. план Обл. бюдж.'!K80+'Касс. план ХМАО'!K80</f>
        <v>0</v>
      </c>
      <c r="L80" s="225">
        <f>'Касс. план Обл. бюдж.'!L80+'Касс. план ХМАО'!L80</f>
        <v>0</v>
      </c>
      <c r="M80" s="225">
        <f>'Касс. план Обл. бюдж.'!M80+'Касс. план ХМАО'!M80</f>
        <v>0</v>
      </c>
      <c r="N80" s="225">
        <f>'Касс. план Обл. бюдж.'!N80+'Касс. план ХМАО'!N80</f>
        <v>0</v>
      </c>
      <c r="O80" s="225">
        <f>'Касс. план Обл. бюдж.'!O80+'Касс. план ХМАО'!O80</f>
        <v>0</v>
      </c>
      <c r="P80" s="225">
        <f>'Касс. план Обл. бюдж.'!P80+'Касс. план ХМАО'!P80</f>
        <v>0</v>
      </c>
      <c r="Q80" s="225">
        <f>'Касс. план Обл. бюдж.'!Q80+'Касс. план ХМАО'!Q80</f>
        <v>0</v>
      </c>
      <c r="R80" s="225">
        <f>'Касс. план Обл. бюдж.'!R80+'Касс. план ХМАО'!R80</f>
        <v>0</v>
      </c>
      <c r="S80" s="225">
        <f>'Касс. план Обл. бюдж.'!S80+'Касс. план ХМАО'!S80</f>
        <v>0</v>
      </c>
    </row>
    <row r="81" spans="2:19" ht="33.6" customHeight="1" x14ac:dyDescent="0.2">
      <c r="B81" s="418"/>
      <c r="C81" s="321"/>
      <c r="D81" s="417"/>
      <c r="E81" s="227" t="s">
        <v>63</v>
      </c>
      <c r="F81" s="227" t="s">
        <v>61</v>
      </c>
      <c r="G81" s="225">
        <f>'Касс. план Обл. бюдж.'!G81+'Касс. план ХМАО'!G81</f>
        <v>0</v>
      </c>
      <c r="H81" s="225">
        <f>'Касс. план Обл. бюдж.'!H81+'Касс. план ХМАО'!H81</f>
        <v>0</v>
      </c>
      <c r="I81" s="225">
        <f>'Касс. план Обл. бюдж.'!I81+'Касс. план ХМАО'!I81</f>
        <v>0</v>
      </c>
      <c r="J81" s="225">
        <f>'Касс. план Обл. бюдж.'!J81+'Касс. план ХМАО'!J81</f>
        <v>0</v>
      </c>
      <c r="K81" s="225">
        <f>'Касс. план Обл. бюдж.'!K81+'Касс. план ХМАО'!K81</f>
        <v>0</v>
      </c>
      <c r="L81" s="225">
        <f>'Касс. план Обл. бюдж.'!L81+'Касс. план ХМАО'!L81</f>
        <v>0</v>
      </c>
      <c r="M81" s="225">
        <f>'Касс. план Обл. бюдж.'!M81+'Касс. план ХМАО'!M81</f>
        <v>0</v>
      </c>
      <c r="N81" s="225">
        <f>'Касс. план Обл. бюдж.'!N81+'Касс. план ХМАО'!N81</f>
        <v>0</v>
      </c>
      <c r="O81" s="225">
        <f>'Касс. план Обл. бюдж.'!O81+'Касс. план ХМАО'!O81</f>
        <v>0</v>
      </c>
      <c r="P81" s="225">
        <f>'Касс. план Обл. бюдж.'!P81+'Касс. план ХМАО'!P81</f>
        <v>0</v>
      </c>
      <c r="Q81" s="225">
        <f>'Касс. план Обл. бюдж.'!Q81+'Касс. план ХМАО'!Q81</f>
        <v>0</v>
      </c>
      <c r="R81" s="225">
        <f>'Касс. план Обл. бюдж.'!R81+'Касс. план ХМАО'!R81</f>
        <v>0</v>
      </c>
      <c r="S81" s="225">
        <f>'Касс. план Обл. бюдж.'!S81+'Касс. план ХМАО'!S81</f>
        <v>0</v>
      </c>
    </row>
    <row r="82" spans="2:19" ht="31.15" customHeight="1" x14ac:dyDescent="0.2">
      <c r="B82" s="418"/>
      <c r="C82" s="321"/>
      <c r="D82" s="417"/>
      <c r="E82" s="227" t="s">
        <v>64</v>
      </c>
      <c r="F82" s="227" t="s">
        <v>65</v>
      </c>
      <c r="G82" s="225">
        <f>'Касс. план Обл. бюдж.'!G82+'Касс. план ХМАО'!G82</f>
        <v>140000</v>
      </c>
      <c r="H82" s="225">
        <f>'Касс. план Обл. бюдж.'!H82+'Касс. план ХМАО'!H82</f>
        <v>35000</v>
      </c>
      <c r="I82" s="225">
        <f>'Касс. план Обл. бюдж.'!I82+'Касс. план ХМАО'!I82</f>
        <v>0</v>
      </c>
      <c r="J82" s="225">
        <f>'Касс. план Обл. бюдж.'!J82+'Касс. план ХМАО'!J82</f>
        <v>0</v>
      </c>
      <c r="K82" s="225">
        <f>'Касс. план Обл. бюдж.'!K82+'Касс. план ХМАО'!K82</f>
        <v>35000</v>
      </c>
      <c r="L82" s="225">
        <f>'Касс. план Обл. бюдж.'!L82+'Касс. план ХМАО'!L82</f>
        <v>0</v>
      </c>
      <c r="M82" s="225">
        <f>'Касс. план Обл. бюдж.'!M82+'Касс. план ХМАО'!M82</f>
        <v>0</v>
      </c>
      <c r="N82" s="225">
        <f>'Касс. план Обл. бюдж.'!N82+'Касс. план ХМАО'!N82</f>
        <v>35000</v>
      </c>
      <c r="O82" s="225">
        <f>'Касс. план Обл. бюдж.'!O82+'Касс. план ХМАО'!O82</f>
        <v>0</v>
      </c>
      <c r="P82" s="225">
        <f>'Касс. план Обл. бюдж.'!P82+'Касс. план ХМАО'!P82</f>
        <v>0</v>
      </c>
      <c r="Q82" s="225">
        <f>'Касс. план Обл. бюдж.'!Q82+'Касс. план ХМАО'!Q82</f>
        <v>35000</v>
      </c>
      <c r="R82" s="225">
        <f>'Касс. план Обл. бюдж.'!R82+'Касс. план ХМАО'!R82</f>
        <v>0</v>
      </c>
      <c r="S82" s="225">
        <f>'Касс. план Обл. бюдж.'!S82+'Касс. план ХМАО'!S82</f>
        <v>0</v>
      </c>
    </row>
    <row r="83" spans="2:19" ht="14.25" customHeight="1" x14ac:dyDescent="0.2">
      <c r="B83" s="418"/>
      <c r="C83" s="321"/>
      <c r="D83" s="417"/>
      <c r="E83" s="227" t="s">
        <v>64</v>
      </c>
      <c r="F83" s="227" t="s">
        <v>66</v>
      </c>
      <c r="G83" s="225">
        <f>'Касс. план Обл. бюдж.'!G83+'Касс. план ХМАО'!G83</f>
        <v>0</v>
      </c>
      <c r="H83" s="225">
        <f>'Касс. план Обл. бюдж.'!H83+'Касс. план ХМАО'!H83</f>
        <v>0</v>
      </c>
      <c r="I83" s="225">
        <f>'Касс. план Обл. бюдж.'!I83+'Касс. план ХМАО'!I83</f>
        <v>0</v>
      </c>
      <c r="J83" s="225">
        <f>'Касс. план Обл. бюдж.'!J83+'Касс. план ХМАО'!J83</f>
        <v>0</v>
      </c>
      <c r="K83" s="225">
        <f>'Касс. план Обл. бюдж.'!K83+'Касс. план ХМАО'!K83</f>
        <v>0</v>
      </c>
      <c r="L83" s="225">
        <f>'Касс. план Обл. бюдж.'!L83+'Касс. план ХМАО'!L83</f>
        <v>0</v>
      </c>
      <c r="M83" s="225">
        <f>'Касс. план Обл. бюдж.'!M83+'Касс. план ХМАО'!M83</f>
        <v>0</v>
      </c>
      <c r="N83" s="225">
        <f>'Касс. план Обл. бюдж.'!N83+'Касс. план ХМАО'!N83</f>
        <v>0</v>
      </c>
      <c r="O83" s="225">
        <f>'Касс. план Обл. бюдж.'!O83+'Касс. план ХМАО'!O83</f>
        <v>0</v>
      </c>
      <c r="P83" s="225">
        <f>'Касс. план Обл. бюдж.'!P83+'Касс. план ХМАО'!P83</f>
        <v>0</v>
      </c>
      <c r="Q83" s="225">
        <f>'Касс. план Обл. бюдж.'!Q83+'Касс. план ХМАО'!Q83</f>
        <v>0</v>
      </c>
      <c r="R83" s="225">
        <f>'Касс. план Обл. бюдж.'!R83+'Касс. план ХМАО'!R83</f>
        <v>0</v>
      </c>
      <c r="S83" s="225">
        <f>'Касс. план Обл. бюдж.'!S83+'Касс. план ХМАО'!S83</f>
        <v>0</v>
      </c>
    </row>
    <row r="84" spans="2:19" ht="21" customHeight="1" x14ac:dyDescent="0.2">
      <c r="B84" s="228" t="s">
        <v>79</v>
      </c>
      <c r="C84" s="223" t="s">
        <v>217</v>
      </c>
      <c r="D84" s="224" t="s">
        <v>58</v>
      </c>
      <c r="E84" s="224" t="s">
        <v>58</v>
      </c>
      <c r="F84" s="224" t="s">
        <v>58</v>
      </c>
      <c r="G84" s="225">
        <f>'Касс. план Обл. бюдж.'!G84+'Касс. план ХМАО'!G84</f>
        <v>0</v>
      </c>
      <c r="H84" s="225">
        <f>'Касс. план Обл. бюдж.'!H84+'Касс. план ХМАО'!H84</f>
        <v>329690</v>
      </c>
      <c r="I84" s="225">
        <f>'Касс. план Обл. бюдж.'!I84+'Касс. план ХМАО'!I84</f>
        <v>61950</v>
      </c>
      <c r="J84" s="225">
        <f>'Касс. план Обл. бюдж.'!J84+'Касс. план ХМАО'!J84</f>
        <v>79080</v>
      </c>
      <c r="K84" s="225">
        <f>'Касс. план Обл. бюдж.'!K84+'Касс. план ХМАО'!K84</f>
        <v>104540</v>
      </c>
      <c r="L84" s="225">
        <f>'Касс. план Обл. бюдж.'!L84+'Касс. план ХМАО'!L84</f>
        <v>65110</v>
      </c>
      <c r="M84" s="225">
        <f>'Касс. план Обл. бюдж.'!M84+'Касс. план ХМАО'!M84</f>
        <v>74360</v>
      </c>
      <c r="N84" s="225">
        <f>'Касс. план Обл. бюдж.'!N84+'Касс. план ХМАО'!N84</f>
        <v>63210</v>
      </c>
      <c r="O84" s="225">
        <f>'Касс. план Обл. бюдж.'!O84+'Касс. план ХМАО'!O84</f>
        <v>70672</v>
      </c>
      <c r="P84" s="225">
        <f>'Касс. план Обл. бюдж.'!P84+'Касс. план ХМАО'!P84</f>
        <v>102050</v>
      </c>
      <c r="Q84" s="225">
        <f>'Касс. план Обл. бюдж.'!Q84+'Касс. план ХМАО'!Q84</f>
        <v>69710</v>
      </c>
      <c r="R84" s="225">
        <f>'Касс. план Обл. бюдж.'!R84+'Касс. план ХМАО'!R84</f>
        <v>20500</v>
      </c>
      <c r="S84" s="225">
        <f>'Касс. план Обл. бюдж.'!S84+'Касс. план ХМАО'!S84</f>
        <v>38813</v>
      </c>
    </row>
    <row r="85" spans="2:19" x14ac:dyDescent="0.2">
      <c r="B85" s="229" t="s">
        <v>19</v>
      </c>
      <c r="C85" s="68" t="s">
        <v>58</v>
      </c>
      <c r="D85" s="227" t="s">
        <v>58</v>
      </c>
      <c r="E85" s="227" t="s">
        <v>58</v>
      </c>
      <c r="F85" s="227" t="s">
        <v>58</v>
      </c>
      <c r="G85" s="225" t="s">
        <v>183</v>
      </c>
      <c r="H85" s="225" t="s">
        <v>183</v>
      </c>
      <c r="I85" s="225" t="s">
        <v>183</v>
      </c>
      <c r="J85" s="225" t="s">
        <v>183</v>
      </c>
      <c r="K85" s="225" t="s">
        <v>183</v>
      </c>
      <c r="L85" s="225" t="s">
        <v>183</v>
      </c>
      <c r="M85" s="225" t="s">
        <v>183</v>
      </c>
      <c r="N85" s="225" t="s">
        <v>183</v>
      </c>
      <c r="O85" s="225" t="s">
        <v>183</v>
      </c>
      <c r="P85" s="225" t="s">
        <v>183</v>
      </c>
      <c r="Q85" s="225" t="s">
        <v>183</v>
      </c>
      <c r="R85" s="225" t="s">
        <v>183</v>
      </c>
      <c r="S85" s="225" t="s">
        <v>183</v>
      </c>
    </row>
    <row r="86" spans="2:19" ht="13.35" customHeight="1" x14ac:dyDescent="0.2">
      <c r="B86" s="418" t="s">
        <v>80</v>
      </c>
      <c r="C86" s="321" t="s">
        <v>217</v>
      </c>
      <c r="D86" s="417" t="s">
        <v>224</v>
      </c>
      <c r="E86" s="230" t="s">
        <v>58</v>
      </c>
      <c r="F86" s="230" t="s">
        <v>58</v>
      </c>
      <c r="G86" s="225">
        <f>'Касс. план Обл. бюдж.'!G86+'Касс. план ХМАО'!G86</f>
        <v>0</v>
      </c>
      <c r="H86" s="225">
        <f>'Касс. план Обл. бюдж.'!H86+'Касс. план ХМАО'!H86</f>
        <v>0</v>
      </c>
      <c r="I86" s="225">
        <f>'Касс. план Обл. бюдж.'!I86+'Касс. план ХМАО'!I86</f>
        <v>0</v>
      </c>
      <c r="J86" s="225">
        <f>'Касс. план Обл. бюдж.'!J86+'Касс. план ХМАО'!J86</f>
        <v>0</v>
      </c>
      <c r="K86" s="225">
        <f>'Касс. план Обл. бюдж.'!K86+'Касс. план ХМАО'!K86</f>
        <v>0</v>
      </c>
      <c r="L86" s="225">
        <f>'Касс. план Обл. бюдж.'!L86+'Касс. план ХМАО'!L86</f>
        <v>0</v>
      </c>
      <c r="M86" s="225">
        <f>'Касс. план Обл. бюдж.'!M86+'Касс. план ХМАО'!M86</f>
        <v>0</v>
      </c>
      <c r="N86" s="225">
        <f>'Касс. план Обл. бюдж.'!N86+'Касс. план ХМАО'!N86</f>
        <v>0</v>
      </c>
      <c r="O86" s="225">
        <f>'Касс. план Обл. бюдж.'!O86+'Касс. план ХМАО'!O86</f>
        <v>0</v>
      </c>
      <c r="P86" s="225">
        <f>'Касс. план Обл. бюдж.'!P86+'Касс. план ХМАО'!P86</f>
        <v>0</v>
      </c>
      <c r="Q86" s="225">
        <f>'Касс. план Обл. бюдж.'!Q86+'Касс. план ХМАО'!Q86</f>
        <v>0</v>
      </c>
      <c r="R86" s="225">
        <f>'Касс. план Обл. бюдж.'!R86+'Касс. план ХМАО'!R86</f>
        <v>0</v>
      </c>
      <c r="S86" s="225">
        <f>'Касс. план Обл. бюдж.'!S86+'Касс. план ХМАО'!S86</f>
        <v>0</v>
      </c>
    </row>
    <row r="87" spans="2:19" x14ac:dyDescent="0.2">
      <c r="B87" s="418"/>
      <c r="C87" s="321"/>
      <c r="D87" s="417"/>
      <c r="E87" s="227" t="s">
        <v>60</v>
      </c>
      <c r="F87" s="227" t="s">
        <v>61</v>
      </c>
      <c r="G87" s="225">
        <f>'Касс. план Обл. бюдж.'!G87+'Касс. план ХМАО'!G87</f>
        <v>0</v>
      </c>
      <c r="H87" s="225">
        <f>'Касс. план Обл. бюдж.'!H87+'Касс. план ХМАО'!H87</f>
        <v>0</v>
      </c>
      <c r="I87" s="225">
        <f>'Касс. план Обл. бюдж.'!I87+'Касс. план ХМАО'!I87</f>
        <v>0</v>
      </c>
      <c r="J87" s="225">
        <f>'Касс. план Обл. бюдж.'!J87+'Касс. план ХМАО'!J87</f>
        <v>0</v>
      </c>
      <c r="K87" s="225">
        <f>'Касс. план Обл. бюдж.'!K87+'Касс. план ХМАО'!K87</f>
        <v>0</v>
      </c>
      <c r="L87" s="225">
        <f>'Касс. план Обл. бюдж.'!L87+'Касс. план ХМАО'!L87</f>
        <v>0</v>
      </c>
      <c r="M87" s="225">
        <f>'Касс. план Обл. бюдж.'!M87+'Касс. план ХМАО'!M87</f>
        <v>0</v>
      </c>
      <c r="N87" s="225">
        <f>'Касс. план Обл. бюдж.'!N87+'Касс. план ХМАО'!N87</f>
        <v>0</v>
      </c>
      <c r="O87" s="225">
        <f>'Касс. план Обл. бюдж.'!O87+'Касс. план ХМАО'!O87</f>
        <v>0</v>
      </c>
      <c r="P87" s="225">
        <f>'Касс. план Обл. бюдж.'!P87+'Касс. план ХМАО'!P87</f>
        <v>0</v>
      </c>
      <c r="Q87" s="225">
        <f>'Касс. план Обл. бюдж.'!Q87+'Касс. план ХМАО'!Q87</f>
        <v>0</v>
      </c>
      <c r="R87" s="225">
        <f>'Касс. план Обл. бюдж.'!R87+'Касс. план ХМАО'!R87</f>
        <v>0</v>
      </c>
      <c r="S87" s="225">
        <f>'Касс. план Обл. бюдж.'!S87+'Касс. план ХМАО'!S87</f>
        <v>0</v>
      </c>
    </row>
    <row r="88" spans="2:19" x14ac:dyDescent="0.2">
      <c r="B88" s="418"/>
      <c r="C88" s="321"/>
      <c r="D88" s="417"/>
      <c r="E88" s="227" t="s">
        <v>62</v>
      </c>
      <c r="F88" s="227" t="s">
        <v>62</v>
      </c>
      <c r="G88" s="225">
        <f>'Касс. план Обл. бюдж.'!G88+'Касс. план ХМАО'!G88</f>
        <v>0</v>
      </c>
      <c r="H88" s="225">
        <f>'Касс. план Обл. бюдж.'!H88+'Касс. план ХМАО'!H88</f>
        <v>0</v>
      </c>
      <c r="I88" s="225">
        <f>'Касс. план Обл. бюдж.'!I88+'Касс. план ХМАО'!I88</f>
        <v>0</v>
      </c>
      <c r="J88" s="225">
        <f>'Касс. план Обл. бюдж.'!J88+'Касс. план ХМАО'!J88</f>
        <v>0</v>
      </c>
      <c r="K88" s="225">
        <f>'Касс. план Обл. бюдж.'!K88+'Касс. план ХМАО'!K88</f>
        <v>0</v>
      </c>
      <c r="L88" s="225">
        <f>'Касс. план Обл. бюдж.'!L88+'Касс. план ХМАО'!L88</f>
        <v>0</v>
      </c>
      <c r="M88" s="225">
        <f>'Касс. план Обл. бюдж.'!M88+'Касс. план ХМАО'!M88</f>
        <v>0</v>
      </c>
      <c r="N88" s="225">
        <f>'Касс. план Обл. бюдж.'!N88+'Касс. план ХМАО'!N88</f>
        <v>0</v>
      </c>
      <c r="O88" s="225">
        <f>'Касс. план Обл. бюдж.'!O88+'Касс. план ХМАО'!O88</f>
        <v>0</v>
      </c>
      <c r="P88" s="225">
        <f>'Касс. план Обл. бюдж.'!P88+'Касс. план ХМАО'!P88</f>
        <v>0</v>
      </c>
      <c r="Q88" s="225">
        <f>'Касс. план Обл. бюдж.'!Q88+'Касс. план ХМАО'!Q88</f>
        <v>0</v>
      </c>
      <c r="R88" s="225">
        <f>'Касс. план Обл. бюдж.'!R88+'Касс. план ХМАО'!R88</f>
        <v>0</v>
      </c>
      <c r="S88" s="225">
        <f>'Касс. план Обл. бюдж.'!S88+'Касс. план ХМАО'!S88</f>
        <v>0</v>
      </c>
    </row>
    <row r="89" spans="2:19" x14ac:dyDescent="0.2">
      <c r="B89" s="418"/>
      <c r="C89" s="321"/>
      <c r="D89" s="417"/>
      <c r="E89" s="227" t="s">
        <v>63</v>
      </c>
      <c r="F89" s="227" t="s">
        <v>61</v>
      </c>
      <c r="G89" s="225">
        <f>'Касс. план Обл. бюдж.'!G89+'Касс. план ХМАО'!G89</f>
        <v>0</v>
      </c>
      <c r="H89" s="225">
        <f>'Касс. план Обл. бюдж.'!H89+'Касс. план ХМАО'!H89</f>
        <v>0</v>
      </c>
      <c r="I89" s="225">
        <f>'Касс. план Обл. бюдж.'!I89+'Касс. план ХМАО'!I89</f>
        <v>0</v>
      </c>
      <c r="J89" s="225">
        <f>'Касс. план Обл. бюдж.'!J89+'Касс. план ХМАО'!J89</f>
        <v>0</v>
      </c>
      <c r="K89" s="225">
        <f>'Касс. план Обл. бюдж.'!K89+'Касс. план ХМАО'!K89</f>
        <v>0</v>
      </c>
      <c r="L89" s="225">
        <f>'Касс. план Обл. бюдж.'!L89+'Касс. план ХМАО'!L89</f>
        <v>0</v>
      </c>
      <c r="M89" s="225">
        <f>'Касс. план Обл. бюдж.'!M89+'Касс. план ХМАО'!M89</f>
        <v>0</v>
      </c>
      <c r="N89" s="225">
        <f>'Касс. план Обл. бюдж.'!N89+'Касс. план ХМАО'!N89</f>
        <v>0</v>
      </c>
      <c r="O89" s="225">
        <f>'Касс. план Обл. бюдж.'!O89+'Касс. план ХМАО'!O89</f>
        <v>0</v>
      </c>
      <c r="P89" s="225">
        <f>'Касс. план Обл. бюдж.'!P89+'Касс. план ХМАО'!P89</f>
        <v>0</v>
      </c>
      <c r="Q89" s="225">
        <f>'Касс. план Обл. бюдж.'!Q89+'Касс. план ХМАО'!Q89</f>
        <v>0</v>
      </c>
      <c r="R89" s="225">
        <f>'Касс. план Обл. бюдж.'!R89+'Касс. план ХМАО'!R89</f>
        <v>0</v>
      </c>
      <c r="S89" s="225">
        <f>'Касс. план Обл. бюдж.'!S89+'Касс. план ХМАО'!S89</f>
        <v>0</v>
      </c>
    </row>
    <row r="90" spans="2:19" x14ac:dyDescent="0.2">
      <c r="B90" s="418"/>
      <c r="C90" s="321"/>
      <c r="D90" s="417"/>
      <c r="E90" s="227" t="s">
        <v>64</v>
      </c>
      <c r="F90" s="227" t="s">
        <v>65</v>
      </c>
      <c r="G90" s="225">
        <f>'Касс. план Обл. бюдж.'!G90+'Касс. план ХМАО'!G90</f>
        <v>0</v>
      </c>
      <c r="H90" s="225">
        <f>'Касс. план Обл. бюдж.'!H90+'Касс. план ХМАО'!H90</f>
        <v>0</v>
      </c>
      <c r="I90" s="225">
        <f>'Касс. план Обл. бюдж.'!I90+'Касс. план ХМАО'!I90</f>
        <v>0</v>
      </c>
      <c r="J90" s="225">
        <f>'Касс. план Обл. бюдж.'!J90+'Касс. план ХМАО'!J90</f>
        <v>0</v>
      </c>
      <c r="K90" s="225">
        <f>'Касс. план Обл. бюдж.'!K90+'Касс. план ХМАО'!K90</f>
        <v>0</v>
      </c>
      <c r="L90" s="225">
        <f>'Касс. план Обл. бюдж.'!L90+'Касс. план ХМАО'!L90</f>
        <v>0</v>
      </c>
      <c r="M90" s="225">
        <f>'Касс. план Обл. бюдж.'!M90+'Касс. план ХМАО'!M90</f>
        <v>0</v>
      </c>
      <c r="N90" s="225">
        <f>'Касс. план Обл. бюдж.'!N90+'Касс. план ХМАО'!N90</f>
        <v>0</v>
      </c>
      <c r="O90" s="225">
        <f>'Касс. план Обл. бюдж.'!O90+'Касс. план ХМАО'!O90</f>
        <v>0</v>
      </c>
      <c r="P90" s="225">
        <f>'Касс. план Обл. бюдж.'!P90+'Касс. план ХМАО'!P90</f>
        <v>0</v>
      </c>
      <c r="Q90" s="225">
        <f>'Касс. план Обл. бюдж.'!Q90+'Касс. план ХМАО'!Q90</f>
        <v>0</v>
      </c>
      <c r="R90" s="225">
        <f>'Касс. план Обл. бюдж.'!R90+'Касс. план ХМАО'!R90</f>
        <v>0</v>
      </c>
      <c r="S90" s="225">
        <f>'Касс. план Обл. бюдж.'!S90+'Касс. план ХМАО'!S90</f>
        <v>0</v>
      </c>
    </row>
    <row r="91" spans="2:19" x14ac:dyDescent="0.2">
      <c r="B91" s="418"/>
      <c r="C91" s="321"/>
      <c r="D91" s="417"/>
      <c r="E91" s="227" t="s">
        <v>64</v>
      </c>
      <c r="F91" s="227" t="s">
        <v>66</v>
      </c>
      <c r="G91" s="225">
        <f>'Касс. план Обл. бюдж.'!G91+'Касс. план ХМАО'!G91</f>
        <v>0</v>
      </c>
      <c r="H91" s="225">
        <f>'Касс. план Обл. бюдж.'!H91+'Касс. план ХМАО'!H91</f>
        <v>0</v>
      </c>
      <c r="I91" s="225">
        <f>'Касс. план Обл. бюдж.'!I91+'Касс. план ХМАО'!I91</f>
        <v>0</v>
      </c>
      <c r="J91" s="225">
        <f>'Касс. план Обл. бюдж.'!J91+'Касс. план ХМАО'!J91</f>
        <v>0</v>
      </c>
      <c r="K91" s="225">
        <f>'Касс. план Обл. бюдж.'!K91+'Касс. план ХМАО'!K91</f>
        <v>0</v>
      </c>
      <c r="L91" s="225">
        <f>'Касс. план Обл. бюдж.'!L91+'Касс. план ХМАО'!L91</f>
        <v>0</v>
      </c>
      <c r="M91" s="225">
        <f>'Касс. план Обл. бюдж.'!M91+'Касс. план ХМАО'!M91</f>
        <v>0</v>
      </c>
      <c r="N91" s="225">
        <f>'Касс. план Обл. бюдж.'!N91+'Касс. план ХМАО'!N91</f>
        <v>0</v>
      </c>
      <c r="O91" s="225">
        <f>'Касс. план Обл. бюдж.'!O91+'Касс. план ХМАО'!O91</f>
        <v>0</v>
      </c>
      <c r="P91" s="225">
        <f>'Касс. план Обл. бюдж.'!P91+'Касс. план ХМАО'!P91</f>
        <v>0</v>
      </c>
      <c r="Q91" s="225">
        <f>'Касс. план Обл. бюдж.'!Q91+'Касс. план ХМАО'!Q91</f>
        <v>0</v>
      </c>
      <c r="R91" s="225">
        <f>'Касс. план Обл. бюдж.'!R91+'Касс. план ХМАО'!R91</f>
        <v>0</v>
      </c>
      <c r="S91" s="225">
        <f>'Касс. план Обл. бюдж.'!S91+'Касс. план ХМАО'!S91</f>
        <v>0</v>
      </c>
    </row>
    <row r="92" spans="2:19" ht="12.75" customHeight="1" x14ac:dyDescent="0.2">
      <c r="B92" s="418"/>
      <c r="C92" s="321"/>
      <c r="D92" s="417" t="s">
        <v>211</v>
      </c>
      <c r="E92" s="230" t="s">
        <v>58</v>
      </c>
      <c r="F92" s="230" t="s">
        <v>58</v>
      </c>
      <c r="G92" s="225">
        <f>'Касс. план Обл. бюдж.'!G92+'Касс. план ХМАО'!G92</f>
        <v>1079685</v>
      </c>
      <c r="H92" s="225">
        <f>'Касс. план Обл. бюдж.'!H92+'Касс. план ХМАО'!H92</f>
        <v>329690</v>
      </c>
      <c r="I92" s="225">
        <f>'Касс. план Обл. бюдж.'!I92+'Касс. план ХМАО'!I92</f>
        <v>61950</v>
      </c>
      <c r="J92" s="225">
        <f>'Касс. план Обл. бюдж.'!J92+'Касс. план ХМАО'!J92</f>
        <v>79080</v>
      </c>
      <c r="K92" s="225">
        <f>'Касс. план Обл. бюдж.'!K92+'Касс. план ХМАО'!K92</f>
        <v>104540</v>
      </c>
      <c r="L92" s="225">
        <f>'Касс. план Обл. бюдж.'!L92+'Касс. план ХМАО'!L92</f>
        <v>65110</v>
      </c>
      <c r="M92" s="225">
        <f>'Касс. план Обл. бюдж.'!M92+'Касс. план ХМАО'!M92</f>
        <v>74360</v>
      </c>
      <c r="N92" s="225">
        <f>'Касс. план Обл. бюдж.'!N92+'Касс. план ХМАО'!N92</f>
        <v>63210</v>
      </c>
      <c r="O92" s="225">
        <f>'Касс. план Обл. бюдж.'!O92+'Касс. план ХМАО'!O92</f>
        <v>70672</v>
      </c>
      <c r="P92" s="225">
        <f>'Касс. план Обл. бюдж.'!P92+'Касс. план ХМАО'!P92</f>
        <v>102050</v>
      </c>
      <c r="Q92" s="225">
        <f>'Касс. план Обл. бюдж.'!Q92+'Касс. план ХМАО'!Q92</f>
        <v>69710</v>
      </c>
      <c r="R92" s="225">
        <f>'Касс. план Обл. бюдж.'!R92+'Касс. план ХМАО'!R92</f>
        <v>20500</v>
      </c>
      <c r="S92" s="225">
        <f>'Касс. план Обл. бюдж.'!S92+'Касс. план ХМАО'!S92</f>
        <v>38813</v>
      </c>
    </row>
    <row r="93" spans="2:19" x14ac:dyDescent="0.2">
      <c r="B93" s="418"/>
      <c r="C93" s="321"/>
      <c r="D93" s="417"/>
      <c r="E93" s="227" t="s">
        <v>60</v>
      </c>
      <c r="F93" s="227" t="s">
        <v>61</v>
      </c>
      <c r="G93" s="225">
        <f>'Касс. план Обл. бюдж.'!G93+'Касс. план ХМАО'!G93</f>
        <v>0</v>
      </c>
      <c r="H93" s="225">
        <f>'Касс. план Обл. бюдж.'!H93+'Касс. план ХМАО'!H93</f>
        <v>0</v>
      </c>
      <c r="I93" s="225">
        <f>'Касс. план Обл. бюдж.'!I93+'Касс. план ХМАО'!I93</f>
        <v>0</v>
      </c>
      <c r="J93" s="225">
        <f>'Касс. план Обл. бюдж.'!J93+'Касс. план ХМАО'!J93</f>
        <v>0</v>
      </c>
      <c r="K93" s="225">
        <f>'Касс. план Обл. бюдж.'!K93+'Касс. план ХМАО'!K93</f>
        <v>0</v>
      </c>
      <c r="L93" s="225">
        <f>'Касс. план Обл. бюдж.'!L93+'Касс. план ХМАО'!L93</f>
        <v>0</v>
      </c>
      <c r="M93" s="225">
        <f>'Касс. план Обл. бюдж.'!M93+'Касс. план ХМАО'!M93</f>
        <v>0</v>
      </c>
      <c r="N93" s="225">
        <f>'Касс. план Обл. бюдж.'!N93+'Касс. план ХМАО'!N93</f>
        <v>0</v>
      </c>
      <c r="O93" s="225">
        <f>'Касс. план Обл. бюдж.'!O93+'Касс. план ХМАО'!O93</f>
        <v>0</v>
      </c>
      <c r="P93" s="225">
        <f>'Касс. план Обл. бюдж.'!P93+'Касс. план ХМАО'!P93</f>
        <v>0</v>
      </c>
      <c r="Q93" s="225">
        <f>'Касс. план Обл. бюдж.'!Q93+'Касс. план ХМАО'!Q93</f>
        <v>0</v>
      </c>
      <c r="R93" s="225">
        <f>'Касс. план Обл. бюдж.'!R93+'Касс. план ХМАО'!R93</f>
        <v>0</v>
      </c>
      <c r="S93" s="225">
        <f>'Касс. план Обл. бюдж.'!S93+'Касс. план ХМАО'!S93</f>
        <v>0</v>
      </c>
    </row>
    <row r="94" spans="2:19" x14ac:dyDescent="0.2">
      <c r="B94" s="418"/>
      <c r="C94" s="321"/>
      <c r="D94" s="417"/>
      <c r="E94" s="227" t="s">
        <v>62</v>
      </c>
      <c r="F94" s="227" t="s">
        <v>62</v>
      </c>
      <c r="G94" s="225">
        <f>'Касс. план Обл. бюдж.'!G94+'Касс. план ХМАО'!G94</f>
        <v>0</v>
      </c>
      <c r="H94" s="225">
        <f>'Касс. план Обл. бюдж.'!H94+'Касс. план ХМАО'!H94</f>
        <v>0</v>
      </c>
      <c r="I94" s="225">
        <f>'Касс. план Обл. бюдж.'!I94+'Касс. план ХМАО'!I94</f>
        <v>0</v>
      </c>
      <c r="J94" s="225">
        <f>'Касс. план Обл. бюдж.'!J94+'Касс. план ХМАО'!J94</f>
        <v>0</v>
      </c>
      <c r="K94" s="225">
        <f>'Касс. план Обл. бюдж.'!K94+'Касс. план ХМАО'!K94</f>
        <v>0</v>
      </c>
      <c r="L94" s="225">
        <f>'Касс. план Обл. бюдж.'!L94+'Касс. план ХМАО'!L94</f>
        <v>0</v>
      </c>
      <c r="M94" s="225">
        <f>'Касс. план Обл. бюдж.'!M94+'Касс. план ХМАО'!M94</f>
        <v>0</v>
      </c>
      <c r="N94" s="225">
        <f>'Касс. план Обл. бюдж.'!N94+'Касс. план ХМАО'!N94</f>
        <v>0</v>
      </c>
      <c r="O94" s="225">
        <f>'Касс. план Обл. бюдж.'!O94+'Касс. план ХМАО'!O94</f>
        <v>0</v>
      </c>
      <c r="P94" s="225">
        <f>'Касс. план Обл. бюдж.'!P94+'Касс. план ХМАО'!P94</f>
        <v>0</v>
      </c>
      <c r="Q94" s="225">
        <f>'Касс. план Обл. бюдж.'!Q94+'Касс. план ХМАО'!Q94</f>
        <v>0</v>
      </c>
      <c r="R94" s="225">
        <f>'Касс. план Обл. бюдж.'!R94+'Касс. план ХМАО'!R94</f>
        <v>0</v>
      </c>
      <c r="S94" s="225">
        <f>'Касс. план Обл. бюдж.'!S94+'Касс. план ХМАО'!S94</f>
        <v>0</v>
      </c>
    </row>
    <row r="95" spans="2:19" x14ac:dyDescent="0.2">
      <c r="B95" s="418"/>
      <c r="C95" s="321"/>
      <c r="D95" s="417"/>
      <c r="E95" s="227" t="s">
        <v>63</v>
      </c>
      <c r="F95" s="227" t="s">
        <v>61</v>
      </c>
      <c r="G95" s="225">
        <f>'Касс. план Обл. бюдж.'!G95+'Касс. план ХМАО'!G95</f>
        <v>0</v>
      </c>
      <c r="H95" s="225">
        <f>'Касс. план Обл. бюдж.'!H95+'Касс. план ХМАО'!H95</f>
        <v>0</v>
      </c>
      <c r="I95" s="225">
        <f>'Касс. план Обл. бюдж.'!I95+'Касс. план ХМАО'!I95</f>
        <v>0</v>
      </c>
      <c r="J95" s="225">
        <f>'Касс. план Обл. бюдж.'!J95+'Касс. план ХМАО'!J95</f>
        <v>0</v>
      </c>
      <c r="K95" s="225">
        <f>'Касс. план Обл. бюдж.'!K95+'Касс. план ХМАО'!K95</f>
        <v>0</v>
      </c>
      <c r="L95" s="225">
        <f>'Касс. план Обл. бюдж.'!L95+'Касс. план ХМАО'!L95</f>
        <v>0</v>
      </c>
      <c r="M95" s="225">
        <f>'Касс. план Обл. бюдж.'!M95+'Касс. план ХМАО'!M95</f>
        <v>0</v>
      </c>
      <c r="N95" s="225">
        <f>'Касс. план Обл. бюдж.'!N95+'Касс. план ХМАО'!N95</f>
        <v>0</v>
      </c>
      <c r="O95" s="225">
        <f>'Касс. план Обл. бюдж.'!O95+'Касс. план ХМАО'!O95</f>
        <v>0</v>
      </c>
      <c r="P95" s="225">
        <f>'Касс. план Обл. бюдж.'!P95+'Касс. план ХМАО'!P95</f>
        <v>0</v>
      </c>
      <c r="Q95" s="225">
        <f>'Касс. план Обл. бюдж.'!Q95+'Касс. план ХМАО'!Q95</f>
        <v>0</v>
      </c>
      <c r="R95" s="225">
        <f>'Касс. план Обл. бюдж.'!R95+'Касс. план ХМАО'!R95</f>
        <v>0</v>
      </c>
      <c r="S95" s="225">
        <f>'Касс. план Обл. бюдж.'!S95+'Касс. план ХМАО'!S95</f>
        <v>0</v>
      </c>
    </row>
    <row r="96" spans="2:19" x14ac:dyDescent="0.2">
      <c r="B96" s="418"/>
      <c r="C96" s="321"/>
      <c r="D96" s="417"/>
      <c r="E96" s="227" t="s">
        <v>64</v>
      </c>
      <c r="F96" s="227" t="s">
        <v>65</v>
      </c>
      <c r="G96" s="225">
        <f>'Касс. план Обл. бюдж.'!G96+'Касс. план ХМАО'!G96</f>
        <v>1079685</v>
      </c>
      <c r="H96" s="225">
        <f>'Касс. план Обл. бюдж.'!H96+'Касс. план ХМАО'!H96</f>
        <v>329690</v>
      </c>
      <c r="I96" s="225">
        <f>'Касс. план Обл. бюдж.'!I96+'Касс. план ХМАО'!I96</f>
        <v>61950</v>
      </c>
      <c r="J96" s="225">
        <f>'Касс. план Обл. бюдж.'!J96+'Касс. план ХМАО'!J96</f>
        <v>79080</v>
      </c>
      <c r="K96" s="225">
        <f>'Касс. план Обл. бюдж.'!K96+'Касс. план ХМАО'!K96</f>
        <v>104540</v>
      </c>
      <c r="L96" s="225">
        <f>'Касс. план Обл. бюдж.'!L96+'Касс. план ХМАО'!L96</f>
        <v>65110</v>
      </c>
      <c r="M96" s="225">
        <f>'Касс. план Обл. бюдж.'!M96+'Касс. план ХМАО'!M96</f>
        <v>74360</v>
      </c>
      <c r="N96" s="225">
        <f>'Касс. план Обл. бюдж.'!N96+'Касс. план ХМАО'!N96</f>
        <v>63210</v>
      </c>
      <c r="O96" s="225">
        <f>'Касс. план Обл. бюдж.'!O96+'Касс. план ХМАО'!O96</f>
        <v>70672</v>
      </c>
      <c r="P96" s="225">
        <f>'Касс. план Обл. бюдж.'!P96+'Касс. план ХМАО'!P96</f>
        <v>102050</v>
      </c>
      <c r="Q96" s="225">
        <f>'Касс. план Обл. бюдж.'!Q96+'Касс. план ХМАО'!Q96</f>
        <v>69710</v>
      </c>
      <c r="R96" s="225">
        <f>'Касс. план Обл. бюдж.'!R96+'Касс. план ХМАО'!R96</f>
        <v>20500</v>
      </c>
      <c r="S96" s="225">
        <f>'Касс. план Обл. бюдж.'!S96+'Касс. план ХМАО'!S96</f>
        <v>38813</v>
      </c>
    </row>
    <row r="97" spans="2:19" x14ac:dyDescent="0.2">
      <c r="B97" s="418"/>
      <c r="C97" s="321"/>
      <c r="D97" s="417"/>
      <c r="E97" s="227" t="s">
        <v>64</v>
      </c>
      <c r="F97" s="227" t="s">
        <v>66</v>
      </c>
      <c r="G97" s="225">
        <f>'Касс. план Обл. бюдж.'!G97+'Касс. план ХМАО'!G97</f>
        <v>0</v>
      </c>
      <c r="H97" s="225">
        <f>'Касс. план Обл. бюдж.'!H97+'Касс. план ХМАО'!H97</f>
        <v>0</v>
      </c>
      <c r="I97" s="225">
        <f>'Касс. план Обл. бюдж.'!I97+'Касс. план ХМАО'!I97</f>
        <v>0</v>
      </c>
      <c r="J97" s="225">
        <f>'Касс. план Обл. бюдж.'!J97+'Касс. план ХМАО'!J97</f>
        <v>0</v>
      </c>
      <c r="K97" s="225">
        <f>'Касс. план Обл. бюдж.'!K97+'Касс. план ХМАО'!K97</f>
        <v>0</v>
      </c>
      <c r="L97" s="225">
        <f>'Касс. план Обл. бюдж.'!L97+'Касс. план ХМАО'!L97</f>
        <v>0</v>
      </c>
      <c r="M97" s="225">
        <f>'Касс. план Обл. бюдж.'!M97+'Касс. план ХМАО'!M97</f>
        <v>0</v>
      </c>
      <c r="N97" s="225">
        <f>'Касс. план Обл. бюдж.'!N97+'Касс. план ХМАО'!N97</f>
        <v>0</v>
      </c>
      <c r="O97" s="225">
        <f>'Касс. план Обл. бюдж.'!O97+'Касс. план ХМАО'!O97</f>
        <v>0</v>
      </c>
      <c r="P97" s="225">
        <f>'Касс. план Обл. бюдж.'!P97+'Касс. план ХМАО'!P97</f>
        <v>0</v>
      </c>
      <c r="Q97" s="225">
        <f>'Касс. план Обл. бюдж.'!Q97+'Касс. план ХМАО'!Q97</f>
        <v>0</v>
      </c>
      <c r="R97" s="225">
        <f>'Касс. план Обл. бюдж.'!R97+'Касс. план ХМАО'!R97</f>
        <v>0</v>
      </c>
      <c r="S97" s="225">
        <f>'Касс. план Обл. бюдж.'!S97+'Касс. план ХМАО'!S97</f>
        <v>0</v>
      </c>
    </row>
    <row r="98" spans="2:19" ht="16.149999999999999" customHeight="1" x14ac:dyDescent="0.2">
      <c r="B98" s="229" t="s">
        <v>74</v>
      </c>
      <c r="C98" s="63"/>
      <c r="D98" s="232" t="s">
        <v>58</v>
      </c>
      <c r="E98" s="232" t="s">
        <v>58</v>
      </c>
      <c r="F98" s="232" t="s">
        <v>58</v>
      </c>
      <c r="G98" s="225" t="s">
        <v>183</v>
      </c>
      <c r="H98" s="225" t="s">
        <v>183</v>
      </c>
      <c r="I98" s="225" t="s">
        <v>183</v>
      </c>
      <c r="J98" s="225" t="s">
        <v>183</v>
      </c>
      <c r="K98" s="225" t="s">
        <v>183</v>
      </c>
      <c r="L98" s="225" t="s">
        <v>183</v>
      </c>
      <c r="M98" s="225" t="s">
        <v>183</v>
      </c>
      <c r="N98" s="225" t="s">
        <v>183</v>
      </c>
      <c r="O98" s="225" t="s">
        <v>183</v>
      </c>
      <c r="P98" s="225" t="s">
        <v>183</v>
      </c>
      <c r="Q98" s="225" t="s">
        <v>183</v>
      </c>
      <c r="R98" s="225" t="s">
        <v>183</v>
      </c>
      <c r="S98" s="225" t="s">
        <v>183</v>
      </c>
    </row>
    <row r="99" spans="2:19" x14ac:dyDescent="0.2">
      <c r="B99" s="234" t="s">
        <v>272</v>
      </c>
      <c r="C99" s="320">
        <v>225</v>
      </c>
      <c r="D99" s="419">
        <v>244</v>
      </c>
      <c r="E99" s="232" t="s">
        <v>58</v>
      </c>
      <c r="F99" s="232" t="s">
        <v>58</v>
      </c>
      <c r="G99" s="225">
        <f>'Касс. план Обл. бюдж.'!G99+'Касс. план ХМАО'!G99</f>
        <v>73000</v>
      </c>
      <c r="H99" s="225">
        <f>'Касс. план Обл. бюдж.'!H99+'Касс. план ХМАО'!H99</f>
        <v>7300</v>
      </c>
      <c r="I99" s="225">
        <f>'Касс. план Обл. бюдж.'!I99+'Касс. план ХМАО'!I99</f>
        <v>7300</v>
      </c>
      <c r="J99" s="225">
        <f>'Касс. план Обл. бюдж.'!J99+'Касс. план ХМАО'!J99</f>
        <v>7300</v>
      </c>
      <c r="K99" s="225">
        <f>'Касс. план Обл. бюдж.'!K99+'Касс. план ХМАО'!K99</f>
        <v>7300</v>
      </c>
      <c r="L99" s="225">
        <f>'Касс. план Обл. бюдж.'!L99+'Касс. план ХМАО'!L99</f>
        <v>7300</v>
      </c>
      <c r="M99" s="225">
        <f>'Касс. план Обл. бюдж.'!M99+'Касс. план ХМАО'!M99</f>
        <v>7300</v>
      </c>
      <c r="N99" s="225">
        <f>'Касс. план Обл. бюдж.'!N99+'Касс. план ХМАО'!N99</f>
        <v>7300</v>
      </c>
      <c r="O99" s="225">
        <f>'Касс. план Обл. бюдж.'!O99+'Касс. план ХМАО'!O99</f>
        <v>7300</v>
      </c>
      <c r="P99" s="225">
        <f>'Касс. план Обл. бюдж.'!P99+'Касс. план ХМАО'!P99</f>
        <v>7300</v>
      </c>
      <c r="Q99" s="225">
        <f>'Касс. план Обл. бюдж.'!Q99+'Касс. план ХМАО'!Q99</f>
        <v>7300</v>
      </c>
      <c r="R99" s="225">
        <f>'Касс. план Обл. бюдж.'!R99+'Касс. план ХМАО'!R99</f>
        <v>0</v>
      </c>
      <c r="S99" s="225">
        <f>'Касс. план Обл. бюдж.'!S99+'Касс. план ХМАО'!S99</f>
        <v>0</v>
      </c>
    </row>
    <row r="100" spans="2:19" ht="15" x14ac:dyDescent="0.2">
      <c r="B100" s="235" t="s">
        <v>221</v>
      </c>
      <c r="C100" s="320"/>
      <c r="D100" s="419"/>
      <c r="E100" s="232" t="s">
        <v>58</v>
      </c>
      <c r="F100" s="232" t="s">
        <v>58</v>
      </c>
      <c r="G100" s="225">
        <f>'Касс. план Обл. бюдж.'!G100+'Касс. план ХМАО'!G100</f>
        <v>230000</v>
      </c>
      <c r="H100" s="225">
        <f>'Касс. план Обл. бюдж.'!H100+'Касс. план ХМАО'!H100</f>
        <v>0</v>
      </c>
      <c r="I100" s="225">
        <f>'Касс. план Обл. бюдж.'!I100+'Касс. план ХМАО'!I100</f>
        <v>0</v>
      </c>
      <c r="J100" s="225">
        <f>'Касс. план Обл. бюдж.'!J100+'Касс. план ХМАО'!J100</f>
        <v>0</v>
      </c>
      <c r="K100" s="225">
        <f>'Касс. план Обл. бюдж.'!K100+'Касс. план ХМАО'!K100</f>
        <v>0</v>
      </c>
      <c r="L100" s="225">
        <f>'Касс. план Обл. бюдж.'!L100+'Касс. план ХМАО'!L100</f>
        <v>115000</v>
      </c>
      <c r="M100" s="225">
        <f>'Касс. план Обл. бюдж.'!M100+'Касс. план ХМАО'!M100</f>
        <v>115000</v>
      </c>
      <c r="N100" s="225">
        <f>'Касс. план Обл. бюдж.'!N100+'Касс. план ХМАО'!N100</f>
        <v>0</v>
      </c>
      <c r="O100" s="225">
        <f>'Касс. план Обл. бюдж.'!O100+'Касс. план ХМАО'!O100</f>
        <v>0</v>
      </c>
      <c r="P100" s="225">
        <f>'Касс. план Обл. бюдж.'!P100+'Касс. план ХМАО'!P100</f>
        <v>0</v>
      </c>
      <c r="Q100" s="225">
        <f>'Касс. план Обл. бюдж.'!Q100+'Касс. план ХМАО'!Q100</f>
        <v>0</v>
      </c>
      <c r="R100" s="225">
        <f>'Касс. план Обл. бюдж.'!R100+'Касс. план ХМАО'!R100</f>
        <v>0</v>
      </c>
      <c r="S100" s="225">
        <f>'Касс. план Обл. бюдж.'!S100+'Касс. план ХМАО'!S100</f>
        <v>0</v>
      </c>
    </row>
    <row r="101" spans="2:19" ht="15" x14ac:dyDescent="0.2">
      <c r="B101" s="235" t="s">
        <v>222</v>
      </c>
      <c r="C101" s="320"/>
      <c r="D101" s="419"/>
      <c r="E101" s="232" t="s">
        <v>58</v>
      </c>
      <c r="F101" s="232" t="s">
        <v>58</v>
      </c>
      <c r="G101" s="225">
        <f>'Касс. план Обл. бюдж.'!G101+'Касс. план ХМАО'!G101</f>
        <v>0</v>
      </c>
      <c r="H101" s="225">
        <f>'Касс. план Обл. бюдж.'!H101+'Касс. план ХМАО'!H101</f>
        <v>0</v>
      </c>
      <c r="I101" s="225">
        <f>'Касс. план Обл. бюдж.'!I101+'Касс. план ХМАО'!I101</f>
        <v>0</v>
      </c>
      <c r="J101" s="225">
        <f>'Касс. план Обл. бюдж.'!J101+'Касс. план ХМАО'!J101</f>
        <v>0</v>
      </c>
      <c r="K101" s="225">
        <f>'Касс. план Обл. бюдж.'!K101+'Касс. план ХМАО'!K101</f>
        <v>0</v>
      </c>
      <c r="L101" s="225">
        <f>'Касс. план Обл. бюдж.'!L101+'Касс. план ХМАО'!L101</f>
        <v>0</v>
      </c>
      <c r="M101" s="225">
        <f>'Касс. план Обл. бюдж.'!M101+'Касс. план ХМАО'!M101</f>
        <v>0</v>
      </c>
      <c r="N101" s="225">
        <f>'Касс. план Обл. бюдж.'!N101+'Касс. план ХМАО'!N101</f>
        <v>0</v>
      </c>
      <c r="O101" s="225">
        <f>'Касс. план Обл. бюдж.'!O101+'Касс. план ХМАО'!O101</f>
        <v>0</v>
      </c>
      <c r="P101" s="225">
        <f>'Касс. план Обл. бюдж.'!P101+'Касс. план ХМАО'!P101</f>
        <v>0</v>
      </c>
      <c r="Q101" s="225">
        <f>'Касс. план Обл. бюдж.'!Q101+'Касс. план ХМАО'!Q101</f>
        <v>0</v>
      </c>
      <c r="R101" s="225">
        <f>'Касс. план Обл. бюдж.'!R101+'Касс. план ХМАО'!R101</f>
        <v>0</v>
      </c>
      <c r="S101" s="225">
        <f>'Касс. план Обл. бюдж.'!S101+'Касс. план ХМАО'!S101</f>
        <v>0</v>
      </c>
    </row>
    <row r="102" spans="2:19" x14ac:dyDescent="0.2">
      <c r="B102" s="228" t="s">
        <v>82</v>
      </c>
      <c r="C102" s="63">
        <v>226</v>
      </c>
      <c r="D102" s="232" t="s">
        <v>58</v>
      </c>
      <c r="E102" s="232" t="s">
        <v>58</v>
      </c>
      <c r="F102" s="232" t="s">
        <v>58</v>
      </c>
      <c r="G102" s="225">
        <f>'Касс. план Обл. бюдж.'!G102+'Касс. план ХМАО'!G102</f>
        <v>1300000</v>
      </c>
      <c r="H102" s="225">
        <f>'Касс. план Обл. бюдж.'!H102+'Касс. план ХМАО'!H102</f>
        <v>379276</v>
      </c>
      <c r="I102" s="225">
        <f>'Касс. план Обл. бюдж.'!I102+'Касс. план ХМАО'!I102</f>
        <v>66144</v>
      </c>
      <c r="J102" s="225">
        <f>'Касс. план Обл. бюдж.'!J102+'Касс. план ХМАО'!J102</f>
        <v>99960</v>
      </c>
      <c r="K102" s="225">
        <f>'Касс. план Обл. бюдж.'!K102+'Касс. план ХМАО'!K102</f>
        <v>97968</v>
      </c>
      <c r="L102" s="225">
        <f>'Касс. план Обл. бюдж.'!L102+'Касс. план ХМАО'!L102</f>
        <v>110778</v>
      </c>
      <c r="M102" s="225">
        <f>'Касс. план Обл. бюдж.'!M102+'Касс. план ХМАО'!M102</f>
        <v>97580</v>
      </c>
      <c r="N102" s="225">
        <f>'Касс. план Обл. бюдж.'!N102+'Касс. план ХМАО'!N102</f>
        <v>77408</v>
      </c>
      <c r="O102" s="225">
        <f>'Касс. план Обл. бюдж.'!O102+'Касс. план ХМАО'!O102</f>
        <v>88208</v>
      </c>
      <c r="P102" s="225">
        <f>'Касс. план Обл. бюдж.'!P102+'Касс. план ХМАО'!P102</f>
        <v>99470</v>
      </c>
      <c r="Q102" s="225">
        <f>'Касс. план Обл. бюдж.'!Q102+'Касс. план ХМАО'!Q102</f>
        <v>78898</v>
      </c>
      <c r="R102" s="225">
        <f>'Касс. план Обл. бюдж.'!R102+'Касс. план ХМАО'!R102</f>
        <v>87540</v>
      </c>
      <c r="S102" s="225">
        <f>'Касс. план Обл. бюдж.'!S102+'Касс. план ХМАО'!S102</f>
        <v>16770</v>
      </c>
    </row>
    <row r="103" spans="2:19" ht="16.149999999999999" customHeight="1" x14ac:dyDescent="0.2">
      <c r="B103" s="229" t="s">
        <v>19</v>
      </c>
      <c r="C103" s="68" t="s">
        <v>58</v>
      </c>
      <c r="D103" s="227" t="s">
        <v>58</v>
      </c>
      <c r="E103" s="227" t="s">
        <v>58</v>
      </c>
      <c r="F103" s="227" t="s">
        <v>58</v>
      </c>
      <c r="G103" s="225" t="s">
        <v>183</v>
      </c>
      <c r="H103" s="225" t="s">
        <v>183</v>
      </c>
      <c r="I103" s="225" t="s">
        <v>183</v>
      </c>
      <c r="J103" s="225" t="s">
        <v>183</v>
      </c>
      <c r="K103" s="225" t="s">
        <v>183</v>
      </c>
      <c r="L103" s="225" t="s">
        <v>183</v>
      </c>
      <c r="M103" s="225" t="s">
        <v>183</v>
      </c>
      <c r="N103" s="225" t="s">
        <v>183</v>
      </c>
      <c r="O103" s="225" t="s">
        <v>183</v>
      </c>
      <c r="P103" s="225" t="s">
        <v>183</v>
      </c>
      <c r="Q103" s="225" t="s">
        <v>183</v>
      </c>
      <c r="R103" s="225" t="s">
        <v>183</v>
      </c>
      <c r="S103" s="225" t="s">
        <v>183</v>
      </c>
    </row>
    <row r="104" spans="2:19" ht="12.75" customHeight="1" x14ac:dyDescent="0.2">
      <c r="B104" s="418" t="s">
        <v>82</v>
      </c>
      <c r="C104" s="320">
        <v>226</v>
      </c>
      <c r="D104" s="419">
        <v>243</v>
      </c>
      <c r="E104" s="230" t="s">
        <v>58</v>
      </c>
      <c r="F104" s="230" t="s">
        <v>58</v>
      </c>
      <c r="G104" s="225">
        <f>'Касс. план Обл. бюдж.'!G104+'Касс. план ХМАО'!G104</f>
        <v>0</v>
      </c>
      <c r="H104" s="225">
        <f>'Касс. план Обл. бюдж.'!H104+'Касс. план ХМАО'!H104</f>
        <v>0</v>
      </c>
      <c r="I104" s="225">
        <f>'Касс. план Обл. бюдж.'!I104+'Касс. план ХМАО'!I104</f>
        <v>0</v>
      </c>
      <c r="J104" s="225">
        <f>'Касс. план Обл. бюдж.'!J104+'Касс. план ХМАО'!J104</f>
        <v>0</v>
      </c>
      <c r="K104" s="225">
        <f>'Касс. план Обл. бюдж.'!K104+'Касс. план ХМАО'!K104</f>
        <v>0</v>
      </c>
      <c r="L104" s="225">
        <f>'Касс. план Обл. бюдж.'!L104+'Касс. план ХМАО'!L104</f>
        <v>0</v>
      </c>
      <c r="M104" s="225">
        <f>'Касс. план Обл. бюдж.'!M104+'Касс. план ХМАО'!M104</f>
        <v>0</v>
      </c>
      <c r="N104" s="225">
        <f>'Касс. план Обл. бюдж.'!N104+'Касс. план ХМАО'!N104</f>
        <v>0</v>
      </c>
      <c r="O104" s="225">
        <f>'Касс. план Обл. бюдж.'!O104+'Касс. план ХМАО'!O104</f>
        <v>0</v>
      </c>
      <c r="P104" s="225">
        <f>'Касс. план Обл. бюдж.'!P104+'Касс. план ХМАО'!P104</f>
        <v>0</v>
      </c>
      <c r="Q104" s="225">
        <f>'Касс. план Обл. бюдж.'!Q104+'Касс. план ХМАО'!Q104</f>
        <v>0</v>
      </c>
      <c r="R104" s="225">
        <f>'Касс. план Обл. бюдж.'!R104+'Касс. план ХМАО'!R104</f>
        <v>0</v>
      </c>
      <c r="S104" s="225">
        <f>'Касс. план Обл. бюдж.'!S104+'Касс. план ХМАО'!S104</f>
        <v>0</v>
      </c>
    </row>
    <row r="105" spans="2:19" x14ac:dyDescent="0.2">
      <c r="B105" s="418"/>
      <c r="C105" s="320"/>
      <c r="D105" s="419"/>
      <c r="E105" s="227" t="s">
        <v>60</v>
      </c>
      <c r="F105" s="227" t="s">
        <v>61</v>
      </c>
      <c r="G105" s="225">
        <f>'Касс. план Обл. бюдж.'!G105+'Касс. план ХМАО'!G105</f>
        <v>0</v>
      </c>
      <c r="H105" s="225">
        <f>'Касс. план Обл. бюдж.'!H105+'Касс. план ХМАО'!H105</f>
        <v>0</v>
      </c>
      <c r="I105" s="225">
        <f>'Касс. план Обл. бюдж.'!I105+'Касс. план ХМАО'!I105</f>
        <v>0</v>
      </c>
      <c r="J105" s="225">
        <f>'Касс. план Обл. бюдж.'!J105+'Касс. план ХМАО'!J105</f>
        <v>0</v>
      </c>
      <c r="K105" s="225">
        <f>'Касс. план Обл. бюдж.'!K105+'Касс. план ХМАО'!K105</f>
        <v>0</v>
      </c>
      <c r="L105" s="225">
        <f>'Касс. план Обл. бюдж.'!L105+'Касс. план ХМАО'!L105</f>
        <v>0</v>
      </c>
      <c r="M105" s="225">
        <f>'Касс. план Обл. бюдж.'!M105+'Касс. план ХМАО'!M105</f>
        <v>0</v>
      </c>
      <c r="N105" s="225">
        <f>'Касс. план Обл. бюдж.'!N105+'Касс. план ХМАО'!N105</f>
        <v>0</v>
      </c>
      <c r="O105" s="225">
        <f>'Касс. план Обл. бюдж.'!O105+'Касс. план ХМАО'!O105</f>
        <v>0</v>
      </c>
      <c r="P105" s="225">
        <f>'Касс. план Обл. бюдж.'!P105+'Касс. план ХМАО'!P105</f>
        <v>0</v>
      </c>
      <c r="Q105" s="225">
        <f>'Касс. план Обл. бюдж.'!Q105+'Касс. план ХМАО'!Q105</f>
        <v>0</v>
      </c>
      <c r="R105" s="225">
        <f>'Касс. план Обл. бюдж.'!R105+'Касс. план ХМАО'!R105</f>
        <v>0</v>
      </c>
      <c r="S105" s="225">
        <f>'Касс. план Обл. бюдж.'!S105+'Касс. план ХМАО'!S105</f>
        <v>0</v>
      </c>
    </row>
    <row r="106" spans="2:19" x14ac:dyDescent="0.2">
      <c r="B106" s="418"/>
      <c r="C106" s="320"/>
      <c r="D106" s="419"/>
      <c r="E106" s="227" t="s">
        <v>62</v>
      </c>
      <c r="F106" s="227" t="s">
        <v>62</v>
      </c>
      <c r="G106" s="225">
        <f>'Касс. план Обл. бюдж.'!G106+'Касс. план ХМАО'!G106</f>
        <v>0</v>
      </c>
      <c r="H106" s="225">
        <f>'Касс. план Обл. бюдж.'!H106+'Касс. план ХМАО'!H106</f>
        <v>0</v>
      </c>
      <c r="I106" s="225">
        <f>'Касс. план Обл. бюдж.'!I106+'Касс. план ХМАО'!I106</f>
        <v>0</v>
      </c>
      <c r="J106" s="225">
        <f>'Касс. план Обл. бюдж.'!J106+'Касс. план ХМАО'!J106</f>
        <v>0</v>
      </c>
      <c r="K106" s="225">
        <f>'Касс. план Обл. бюдж.'!K106+'Касс. план ХМАО'!K106</f>
        <v>0</v>
      </c>
      <c r="L106" s="225">
        <f>'Касс. план Обл. бюдж.'!L106+'Касс. план ХМАО'!L106</f>
        <v>0</v>
      </c>
      <c r="M106" s="225">
        <f>'Касс. план Обл. бюдж.'!M106+'Касс. план ХМАО'!M106</f>
        <v>0</v>
      </c>
      <c r="N106" s="225">
        <f>'Касс. план Обл. бюдж.'!N106+'Касс. план ХМАО'!N106</f>
        <v>0</v>
      </c>
      <c r="O106" s="225">
        <f>'Касс. план Обл. бюдж.'!O106+'Касс. план ХМАО'!O106</f>
        <v>0</v>
      </c>
      <c r="P106" s="225">
        <f>'Касс. план Обл. бюдж.'!P106+'Касс. план ХМАО'!P106</f>
        <v>0</v>
      </c>
      <c r="Q106" s="225">
        <f>'Касс. план Обл. бюдж.'!Q106+'Касс. план ХМАО'!Q106</f>
        <v>0</v>
      </c>
      <c r="R106" s="225">
        <f>'Касс. план Обл. бюдж.'!R106+'Касс. план ХМАО'!R106</f>
        <v>0</v>
      </c>
      <c r="S106" s="225">
        <f>'Касс. план Обл. бюдж.'!S106+'Касс. план ХМАО'!S106</f>
        <v>0</v>
      </c>
    </row>
    <row r="107" spans="2:19" x14ac:dyDescent="0.2">
      <c r="B107" s="418"/>
      <c r="C107" s="320"/>
      <c r="D107" s="419"/>
      <c r="E107" s="227" t="s">
        <v>63</v>
      </c>
      <c r="F107" s="227" t="s">
        <v>61</v>
      </c>
      <c r="G107" s="225">
        <f>'Касс. план Обл. бюдж.'!G107+'Касс. план ХМАО'!G107</f>
        <v>0</v>
      </c>
      <c r="H107" s="225">
        <f>'Касс. план Обл. бюдж.'!H107+'Касс. план ХМАО'!H107</f>
        <v>0</v>
      </c>
      <c r="I107" s="225">
        <f>'Касс. план Обл. бюдж.'!I107+'Касс. план ХМАО'!I107</f>
        <v>0</v>
      </c>
      <c r="J107" s="225">
        <f>'Касс. план Обл. бюдж.'!J107+'Касс. план ХМАО'!J107</f>
        <v>0</v>
      </c>
      <c r="K107" s="225">
        <f>'Касс. план Обл. бюдж.'!K107+'Касс. план ХМАО'!K107</f>
        <v>0</v>
      </c>
      <c r="L107" s="225">
        <f>'Касс. план Обл. бюдж.'!L107+'Касс. план ХМАО'!L107</f>
        <v>0</v>
      </c>
      <c r="M107" s="225">
        <f>'Касс. план Обл. бюдж.'!M107+'Касс. план ХМАО'!M107</f>
        <v>0</v>
      </c>
      <c r="N107" s="225">
        <f>'Касс. план Обл. бюдж.'!N107+'Касс. план ХМАО'!N107</f>
        <v>0</v>
      </c>
      <c r="O107" s="225">
        <f>'Касс. план Обл. бюдж.'!O107+'Касс. план ХМАО'!O107</f>
        <v>0</v>
      </c>
      <c r="P107" s="225">
        <f>'Касс. план Обл. бюдж.'!P107+'Касс. план ХМАО'!P107</f>
        <v>0</v>
      </c>
      <c r="Q107" s="225">
        <f>'Касс. план Обл. бюдж.'!Q107+'Касс. план ХМАО'!Q107</f>
        <v>0</v>
      </c>
      <c r="R107" s="225">
        <f>'Касс. план Обл. бюдж.'!R107+'Касс. план ХМАО'!R107</f>
        <v>0</v>
      </c>
      <c r="S107" s="225">
        <f>'Касс. план Обл. бюдж.'!S107+'Касс. план ХМАО'!S107</f>
        <v>0</v>
      </c>
    </row>
    <row r="108" spans="2:19" x14ac:dyDescent="0.2">
      <c r="B108" s="418"/>
      <c r="C108" s="320"/>
      <c r="D108" s="419"/>
      <c r="E108" s="227" t="s">
        <v>64</v>
      </c>
      <c r="F108" s="227" t="s">
        <v>65</v>
      </c>
      <c r="G108" s="225">
        <f>'Касс. план Обл. бюдж.'!G108+'Касс. план ХМАО'!G108</f>
        <v>0</v>
      </c>
      <c r="H108" s="225">
        <f>'Касс. план Обл. бюдж.'!H108+'Касс. план ХМАО'!H108</f>
        <v>0</v>
      </c>
      <c r="I108" s="225">
        <f>'Касс. план Обл. бюдж.'!I108+'Касс. план ХМАО'!I108</f>
        <v>0</v>
      </c>
      <c r="J108" s="225">
        <f>'Касс. план Обл. бюдж.'!J108+'Касс. план ХМАО'!J108</f>
        <v>0</v>
      </c>
      <c r="K108" s="225">
        <f>'Касс. план Обл. бюдж.'!K108+'Касс. план ХМАО'!K108</f>
        <v>0</v>
      </c>
      <c r="L108" s="225">
        <f>'Касс. план Обл. бюдж.'!L108+'Касс. план ХМАО'!L108</f>
        <v>0</v>
      </c>
      <c r="M108" s="225">
        <f>'Касс. план Обл. бюдж.'!M108+'Касс. план ХМАО'!M108</f>
        <v>0</v>
      </c>
      <c r="N108" s="225">
        <f>'Касс. план Обл. бюдж.'!N108+'Касс. план ХМАО'!N108</f>
        <v>0</v>
      </c>
      <c r="O108" s="225">
        <f>'Касс. план Обл. бюдж.'!O108+'Касс. план ХМАО'!O108</f>
        <v>0</v>
      </c>
      <c r="P108" s="225">
        <f>'Касс. план Обл. бюдж.'!P108+'Касс. план ХМАО'!P108</f>
        <v>0</v>
      </c>
      <c r="Q108" s="225">
        <f>'Касс. план Обл. бюдж.'!Q108+'Касс. план ХМАО'!Q108</f>
        <v>0</v>
      </c>
      <c r="R108" s="225">
        <f>'Касс. план Обл. бюдж.'!R108+'Касс. план ХМАО'!R108</f>
        <v>0</v>
      </c>
      <c r="S108" s="225">
        <f>'Касс. план Обл. бюдж.'!S108+'Касс. план ХМАО'!S108</f>
        <v>0</v>
      </c>
    </row>
    <row r="109" spans="2:19" x14ac:dyDescent="0.2">
      <c r="B109" s="418"/>
      <c r="C109" s="320"/>
      <c r="D109" s="419"/>
      <c r="E109" s="227" t="s">
        <v>64</v>
      </c>
      <c r="F109" s="227" t="s">
        <v>66</v>
      </c>
      <c r="G109" s="225">
        <f>'Касс. план Обл. бюдж.'!G109+'Касс. план ХМАО'!G109</f>
        <v>0</v>
      </c>
      <c r="H109" s="225">
        <f>'Касс. план Обл. бюдж.'!H109+'Касс. план ХМАО'!H109</f>
        <v>0</v>
      </c>
      <c r="I109" s="225">
        <f>'Касс. план Обл. бюдж.'!I109+'Касс. план ХМАО'!I109</f>
        <v>0</v>
      </c>
      <c r="J109" s="225">
        <f>'Касс. план Обл. бюдж.'!J109+'Касс. план ХМАО'!J109</f>
        <v>0</v>
      </c>
      <c r="K109" s="225">
        <f>'Касс. план Обл. бюдж.'!K109+'Касс. план ХМАО'!K109</f>
        <v>0</v>
      </c>
      <c r="L109" s="225">
        <f>'Касс. план Обл. бюдж.'!L109+'Касс. план ХМАО'!L109</f>
        <v>0</v>
      </c>
      <c r="M109" s="225">
        <f>'Касс. план Обл. бюдж.'!M109+'Касс. план ХМАО'!M109</f>
        <v>0</v>
      </c>
      <c r="N109" s="225">
        <f>'Касс. план Обл. бюдж.'!N109+'Касс. план ХМАО'!N109</f>
        <v>0</v>
      </c>
      <c r="O109" s="225">
        <f>'Касс. план Обл. бюдж.'!O109+'Касс. план ХМАО'!O109</f>
        <v>0</v>
      </c>
      <c r="P109" s="225">
        <f>'Касс. план Обл. бюдж.'!P109+'Касс. план ХМАО'!P109</f>
        <v>0</v>
      </c>
      <c r="Q109" s="225">
        <f>'Касс. план Обл. бюдж.'!Q109+'Касс. план ХМАО'!Q109</f>
        <v>0</v>
      </c>
      <c r="R109" s="225">
        <f>'Касс. план Обл. бюдж.'!R109+'Касс. план ХМАО'!R109</f>
        <v>0</v>
      </c>
      <c r="S109" s="225">
        <f>'Касс. план Обл. бюдж.'!S109+'Касс. план ХМАО'!S109</f>
        <v>0</v>
      </c>
    </row>
    <row r="110" spans="2:19" ht="18.75" customHeight="1" x14ac:dyDescent="0.2">
      <c r="B110" s="229" t="s">
        <v>74</v>
      </c>
      <c r="C110" s="68" t="s">
        <v>58</v>
      </c>
      <c r="D110" s="227" t="s">
        <v>58</v>
      </c>
      <c r="E110" s="227" t="s">
        <v>58</v>
      </c>
      <c r="F110" s="227" t="s">
        <v>58</v>
      </c>
      <c r="G110" s="225" t="s">
        <v>183</v>
      </c>
      <c r="H110" s="225" t="s">
        <v>183</v>
      </c>
      <c r="I110" s="225" t="s">
        <v>183</v>
      </c>
      <c r="J110" s="225" t="s">
        <v>183</v>
      </c>
      <c r="K110" s="225" t="s">
        <v>183</v>
      </c>
      <c r="L110" s="225" t="s">
        <v>183</v>
      </c>
      <c r="M110" s="225" t="s">
        <v>183</v>
      </c>
      <c r="N110" s="225" t="s">
        <v>183</v>
      </c>
      <c r="O110" s="225" t="s">
        <v>183</v>
      </c>
      <c r="P110" s="225" t="s">
        <v>183</v>
      </c>
      <c r="Q110" s="225" t="s">
        <v>183</v>
      </c>
      <c r="R110" s="225" t="s">
        <v>183</v>
      </c>
      <c r="S110" s="225" t="s">
        <v>183</v>
      </c>
    </row>
    <row r="111" spans="2:19" x14ac:dyDescent="0.2">
      <c r="B111" s="234" t="s">
        <v>83</v>
      </c>
      <c r="C111" s="63">
        <v>226</v>
      </c>
      <c r="D111" s="232">
        <v>243</v>
      </c>
      <c r="E111" s="227" t="s">
        <v>58</v>
      </c>
      <c r="F111" s="227" t="s">
        <v>58</v>
      </c>
      <c r="G111" s="225">
        <f>'Касс. план Обл. бюдж.'!G111+'Касс. план ХМАО'!G111</f>
        <v>0</v>
      </c>
      <c r="H111" s="225">
        <f>'Касс. план Обл. бюдж.'!H111+'Касс. план ХМАО'!H111</f>
        <v>0</v>
      </c>
      <c r="I111" s="225">
        <f>'Касс. план Обл. бюдж.'!I111+'Касс. план ХМАО'!I111</f>
        <v>0</v>
      </c>
      <c r="J111" s="225">
        <f>'Касс. план Обл. бюдж.'!J111+'Касс. план ХМАО'!J111</f>
        <v>0</v>
      </c>
      <c r="K111" s="225">
        <f>'Касс. план Обл. бюдж.'!K111+'Касс. план ХМАО'!K111</f>
        <v>0</v>
      </c>
      <c r="L111" s="225">
        <f>'Касс. план Обл. бюдж.'!L111+'Касс. план ХМАО'!L111</f>
        <v>0</v>
      </c>
      <c r="M111" s="225">
        <f>'Касс. план Обл. бюдж.'!M111+'Касс. план ХМАО'!M111</f>
        <v>0</v>
      </c>
      <c r="N111" s="225">
        <f>'Касс. план Обл. бюдж.'!N111+'Касс. план ХМАО'!N111</f>
        <v>0</v>
      </c>
      <c r="O111" s="225">
        <f>'Касс. план Обл. бюдж.'!O111+'Касс. план ХМАО'!O111</f>
        <v>0</v>
      </c>
      <c r="P111" s="225">
        <f>'Касс. план Обл. бюдж.'!P111+'Касс. план ХМАО'!P111</f>
        <v>0</v>
      </c>
      <c r="Q111" s="225">
        <f>'Касс. план Обл. бюдж.'!Q111+'Касс. план ХМАО'!Q111</f>
        <v>0</v>
      </c>
      <c r="R111" s="225">
        <f>'Касс. план Обл. бюдж.'!R111+'Касс. план ХМАО'!R111</f>
        <v>0</v>
      </c>
      <c r="S111" s="225">
        <f>'Касс. план Обл. бюдж.'!S111+'Касс. план ХМАО'!S111</f>
        <v>0</v>
      </c>
    </row>
    <row r="112" spans="2:19" ht="12.75" customHeight="1" x14ac:dyDescent="0.2">
      <c r="B112" s="418" t="s">
        <v>82</v>
      </c>
      <c r="C112" s="320">
        <v>226</v>
      </c>
      <c r="D112" s="419">
        <v>244</v>
      </c>
      <c r="E112" s="230" t="s">
        <v>58</v>
      </c>
      <c r="F112" s="230" t="s">
        <v>58</v>
      </c>
      <c r="G112" s="225">
        <f>'Касс. план Обл. бюдж.'!G112+'Касс. план ХМАО'!G112</f>
        <v>1300000</v>
      </c>
      <c r="H112" s="225">
        <f>'Касс. план Обл. бюдж.'!H112+'Касс. план ХМАО'!H112</f>
        <v>379276</v>
      </c>
      <c r="I112" s="225">
        <f>'Касс. план Обл. бюдж.'!I112+'Касс. план ХМАО'!I112</f>
        <v>66144</v>
      </c>
      <c r="J112" s="225">
        <f>'Касс. план Обл. бюдж.'!J112+'Касс. план ХМАО'!J112</f>
        <v>99960</v>
      </c>
      <c r="K112" s="225">
        <f>'Касс. план Обл. бюдж.'!K112+'Касс. план ХМАО'!K112</f>
        <v>97968</v>
      </c>
      <c r="L112" s="225">
        <f>'Касс. план Обл. бюдж.'!L112+'Касс. план ХМАО'!L112</f>
        <v>110778</v>
      </c>
      <c r="M112" s="225">
        <f>'Касс. план Обл. бюдж.'!M112+'Касс. план ХМАО'!M112</f>
        <v>97580</v>
      </c>
      <c r="N112" s="225">
        <f>'Касс. план Обл. бюдж.'!N112+'Касс. план ХМАО'!N112</f>
        <v>77408</v>
      </c>
      <c r="O112" s="225">
        <f>'Касс. план Обл. бюдж.'!O112+'Касс. план ХМАО'!O112</f>
        <v>88208</v>
      </c>
      <c r="P112" s="225">
        <f>'Касс. план Обл. бюдж.'!P112+'Касс. план ХМАО'!P112</f>
        <v>99470</v>
      </c>
      <c r="Q112" s="225">
        <f>'Касс. план Обл. бюдж.'!Q112+'Касс. план ХМАО'!Q112</f>
        <v>78898</v>
      </c>
      <c r="R112" s="225">
        <f>'Касс. план Обл. бюдж.'!R112+'Касс. план ХМАО'!R112</f>
        <v>87540</v>
      </c>
      <c r="S112" s="225">
        <f>'Касс. план Обл. бюдж.'!S112+'Касс. план ХМАО'!S112</f>
        <v>16770</v>
      </c>
    </row>
    <row r="113" spans="2:19" x14ac:dyDescent="0.2">
      <c r="B113" s="418"/>
      <c r="C113" s="320"/>
      <c r="D113" s="419"/>
      <c r="E113" s="227" t="s">
        <v>60</v>
      </c>
      <c r="F113" s="227" t="s">
        <v>61</v>
      </c>
      <c r="G113" s="225">
        <f>'Касс. план Обл. бюдж.'!G113+'Касс. план ХМАО'!G113</f>
        <v>0</v>
      </c>
      <c r="H113" s="225">
        <f>'Касс. план Обл. бюдж.'!H113+'Касс. план ХМАО'!H113</f>
        <v>0</v>
      </c>
      <c r="I113" s="225">
        <f>'Касс. план Обл. бюдж.'!I113+'Касс. план ХМАО'!I113</f>
        <v>0</v>
      </c>
      <c r="J113" s="225">
        <f>'Касс. план Обл. бюдж.'!J113+'Касс. план ХМАО'!J113</f>
        <v>0</v>
      </c>
      <c r="K113" s="225">
        <f>'Касс. план Обл. бюдж.'!K113+'Касс. план ХМАО'!K113</f>
        <v>0</v>
      </c>
      <c r="L113" s="225">
        <f>'Касс. план Обл. бюдж.'!L113+'Касс. план ХМАО'!L113</f>
        <v>0</v>
      </c>
      <c r="M113" s="225">
        <f>'Касс. план Обл. бюдж.'!M113+'Касс. план ХМАО'!M113</f>
        <v>0</v>
      </c>
      <c r="N113" s="225">
        <f>'Касс. план Обл. бюдж.'!N113+'Касс. план ХМАО'!N113</f>
        <v>0</v>
      </c>
      <c r="O113" s="225">
        <f>'Касс. план Обл. бюдж.'!O113+'Касс. план ХМАО'!O113</f>
        <v>0</v>
      </c>
      <c r="P113" s="225">
        <f>'Касс. план Обл. бюдж.'!P113+'Касс. план ХМАО'!P113</f>
        <v>0</v>
      </c>
      <c r="Q113" s="225">
        <f>'Касс. план Обл. бюдж.'!Q113+'Касс. план ХМАО'!Q113</f>
        <v>0</v>
      </c>
      <c r="R113" s="225">
        <f>'Касс. план Обл. бюдж.'!R113+'Касс. план ХМАО'!R113</f>
        <v>0</v>
      </c>
      <c r="S113" s="225">
        <f>'Касс. план Обл. бюдж.'!S113+'Касс. план ХМАО'!S113</f>
        <v>0</v>
      </c>
    </row>
    <row r="114" spans="2:19" x14ac:dyDescent="0.2">
      <c r="B114" s="418"/>
      <c r="C114" s="320"/>
      <c r="D114" s="419"/>
      <c r="E114" s="227" t="s">
        <v>62</v>
      </c>
      <c r="F114" s="227" t="s">
        <v>62</v>
      </c>
      <c r="G114" s="225">
        <f>'Касс. план Обл. бюдж.'!G114+'Касс. план ХМАО'!G114</f>
        <v>0</v>
      </c>
      <c r="H114" s="225">
        <f>'Касс. план Обл. бюдж.'!H114+'Касс. план ХМАО'!H114</f>
        <v>0</v>
      </c>
      <c r="I114" s="225">
        <f>'Касс. план Обл. бюдж.'!I114+'Касс. план ХМАО'!I114</f>
        <v>0</v>
      </c>
      <c r="J114" s="225">
        <f>'Касс. план Обл. бюдж.'!J114+'Касс. план ХМАО'!J114</f>
        <v>0</v>
      </c>
      <c r="K114" s="225">
        <f>'Касс. план Обл. бюдж.'!K114+'Касс. план ХМАО'!K114</f>
        <v>0</v>
      </c>
      <c r="L114" s="225">
        <f>'Касс. план Обл. бюдж.'!L114+'Касс. план ХМАО'!L114</f>
        <v>0</v>
      </c>
      <c r="M114" s="225">
        <f>'Касс. план Обл. бюдж.'!M114+'Касс. план ХМАО'!M114</f>
        <v>0</v>
      </c>
      <c r="N114" s="225">
        <f>'Касс. план Обл. бюдж.'!N114+'Касс. план ХМАО'!N114</f>
        <v>0</v>
      </c>
      <c r="O114" s="225">
        <f>'Касс. план Обл. бюдж.'!O114+'Касс. план ХМАО'!O114</f>
        <v>0</v>
      </c>
      <c r="P114" s="225">
        <f>'Касс. план Обл. бюдж.'!P114+'Касс. план ХМАО'!P114</f>
        <v>0</v>
      </c>
      <c r="Q114" s="225">
        <f>'Касс. план Обл. бюдж.'!Q114+'Касс. план ХМАО'!Q114</f>
        <v>0</v>
      </c>
      <c r="R114" s="225">
        <f>'Касс. план Обл. бюдж.'!R114+'Касс. план ХМАО'!R114</f>
        <v>0</v>
      </c>
      <c r="S114" s="225">
        <f>'Касс. план Обл. бюдж.'!S114+'Касс. план ХМАО'!S114</f>
        <v>0</v>
      </c>
    </row>
    <row r="115" spans="2:19" x14ac:dyDescent="0.2">
      <c r="B115" s="418"/>
      <c r="C115" s="320"/>
      <c r="D115" s="419"/>
      <c r="E115" s="227" t="s">
        <v>63</v>
      </c>
      <c r="F115" s="227" t="s">
        <v>61</v>
      </c>
      <c r="G115" s="225">
        <f>'Касс. план Обл. бюдж.'!G115+'Касс. план ХМАО'!G115</f>
        <v>0</v>
      </c>
      <c r="H115" s="225">
        <f>'Касс. план Обл. бюдж.'!H115+'Касс. план ХМАО'!H115</f>
        <v>0</v>
      </c>
      <c r="I115" s="225">
        <f>'Касс. план Обл. бюдж.'!I115+'Касс. план ХМАО'!I115</f>
        <v>0</v>
      </c>
      <c r="J115" s="225">
        <f>'Касс. план Обл. бюдж.'!J115+'Касс. план ХМАО'!J115</f>
        <v>0</v>
      </c>
      <c r="K115" s="225">
        <f>'Касс. план Обл. бюдж.'!K115+'Касс. план ХМАО'!K115</f>
        <v>0</v>
      </c>
      <c r="L115" s="225">
        <f>'Касс. план Обл. бюдж.'!L115+'Касс. план ХМАО'!L115</f>
        <v>0</v>
      </c>
      <c r="M115" s="225">
        <f>'Касс. план Обл. бюдж.'!M115+'Касс. план ХМАО'!M115</f>
        <v>0</v>
      </c>
      <c r="N115" s="225">
        <f>'Касс. план Обл. бюдж.'!N115+'Касс. план ХМАО'!N115</f>
        <v>0</v>
      </c>
      <c r="O115" s="225">
        <f>'Касс. план Обл. бюдж.'!O115+'Касс. план ХМАО'!O115</f>
        <v>0</v>
      </c>
      <c r="P115" s="225">
        <f>'Касс. план Обл. бюдж.'!P115+'Касс. план ХМАО'!P115</f>
        <v>0</v>
      </c>
      <c r="Q115" s="225">
        <f>'Касс. план Обл. бюдж.'!Q115+'Касс. план ХМАО'!Q115</f>
        <v>0</v>
      </c>
      <c r="R115" s="225">
        <f>'Касс. план Обл. бюдж.'!R115+'Касс. план ХМАО'!R115</f>
        <v>0</v>
      </c>
      <c r="S115" s="225">
        <f>'Касс. план Обл. бюдж.'!S115+'Касс. план ХМАО'!S115</f>
        <v>0</v>
      </c>
    </row>
    <row r="116" spans="2:19" x14ac:dyDescent="0.2">
      <c r="B116" s="418"/>
      <c r="C116" s="320"/>
      <c r="D116" s="419"/>
      <c r="E116" s="227" t="s">
        <v>64</v>
      </c>
      <c r="F116" s="227" t="s">
        <v>65</v>
      </c>
      <c r="G116" s="225">
        <f>'Касс. план Обл. бюдж.'!G116+'Касс. план ХМАО'!G116</f>
        <v>1300000</v>
      </c>
      <c r="H116" s="225">
        <f>'Касс. план Обл. бюдж.'!H116+'Касс. план ХМАО'!H116</f>
        <v>379276</v>
      </c>
      <c r="I116" s="225">
        <f>'Касс. план Обл. бюдж.'!I116+'Касс. план ХМАО'!I116</f>
        <v>66144</v>
      </c>
      <c r="J116" s="225">
        <f>'Касс. план Обл. бюдж.'!J116+'Касс. план ХМАО'!J116</f>
        <v>99960</v>
      </c>
      <c r="K116" s="225">
        <f>'Касс. план Обл. бюдж.'!K116+'Касс. план ХМАО'!K116</f>
        <v>97968</v>
      </c>
      <c r="L116" s="225">
        <f>'Касс. план Обл. бюдж.'!L116+'Касс. план ХМАО'!L116</f>
        <v>110778</v>
      </c>
      <c r="M116" s="225">
        <f>'Касс. план Обл. бюдж.'!M116+'Касс. план ХМАО'!M116</f>
        <v>97580</v>
      </c>
      <c r="N116" s="225">
        <f>'Касс. план Обл. бюдж.'!N116+'Касс. план ХМАО'!N116</f>
        <v>77408</v>
      </c>
      <c r="O116" s="225">
        <f>'Касс. план Обл. бюдж.'!O116+'Касс. план ХМАО'!O116</f>
        <v>88208</v>
      </c>
      <c r="P116" s="225">
        <f>'Касс. план Обл. бюдж.'!P116+'Касс. план ХМАО'!P116</f>
        <v>99470</v>
      </c>
      <c r="Q116" s="225">
        <f>'Касс. план Обл. бюдж.'!Q116+'Касс. план ХМАО'!Q116</f>
        <v>78898</v>
      </c>
      <c r="R116" s="225">
        <f>'Касс. план Обл. бюдж.'!R116+'Касс. план ХМАО'!R116</f>
        <v>87540</v>
      </c>
      <c r="S116" s="225">
        <f>'Касс. план Обл. бюдж.'!S116+'Касс. план ХМАО'!S116</f>
        <v>16770</v>
      </c>
    </row>
    <row r="117" spans="2:19" x14ac:dyDescent="0.2">
      <c r="B117" s="418"/>
      <c r="C117" s="320"/>
      <c r="D117" s="419"/>
      <c r="E117" s="227" t="s">
        <v>64</v>
      </c>
      <c r="F117" s="227" t="s">
        <v>66</v>
      </c>
      <c r="G117" s="225">
        <f>'Касс. план Обл. бюдж.'!G117+'Касс. план ХМАО'!G117</f>
        <v>0</v>
      </c>
      <c r="H117" s="225">
        <f>'Касс. план Обл. бюдж.'!H117+'Касс. план ХМАО'!H117</f>
        <v>0</v>
      </c>
      <c r="I117" s="225">
        <f>'Касс. план Обл. бюдж.'!I117+'Касс. план ХМАО'!I117</f>
        <v>0</v>
      </c>
      <c r="J117" s="225">
        <f>'Касс. план Обл. бюдж.'!J117+'Касс. план ХМАО'!J117</f>
        <v>0</v>
      </c>
      <c r="K117" s="225">
        <f>'Касс. план Обл. бюдж.'!K117+'Касс. план ХМАО'!K117</f>
        <v>0</v>
      </c>
      <c r="L117" s="225">
        <f>'Касс. план Обл. бюдж.'!L117+'Касс. план ХМАО'!L117</f>
        <v>0</v>
      </c>
      <c r="M117" s="225">
        <f>'Касс. план Обл. бюдж.'!M117+'Касс. план ХМАО'!M117</f>
        <v>0</v>
      </c>
      <c r="N117" s="225">
        <f>'Касс. план Обл. бюдж.'!N117+'Касс. план ХМАО'!N117</f>
        <v>0</v>
      </c>
      <c r="O117" s="225">
        <f>'Касс. план Обл. бюдж.'!O117+'Касс. план ХМАО'!O117</f>
        <v>0</v>
      </c>
      <c r="P117" s="225">
        <f>'Касс. план Обл. бюдж.'!P117+'Касс. план ХМАО'!P117</f>
        <v>0</v>
      </c>
      <c r="Q117" s="225">
        <f>'Касс. план Обл. бюдж.'!Q117+'Касс. план ХМАО'!Q117</f>
        <v>0</v>
      </c>
      <c r="R117" s="225">
        <f>'Касс. план Обл. бюдж.'!R117+'Касс. план ХМАО'!R117</f>
        <v>0</v>
      </c>
      <c r="S117" s="225">
        <f>'Касс. план Обл. бюдж.'!S117+'Касс. план ХМАО'!S117</f>
        <v>0</v>
      </c>
    </row>
    <row r="118" spans="2:19" ht="25.5" x14ac:dyDescent="0.2">
      <c r="B118" s="228" t="s">
        <v>84</v>
      </c>
      <c r="C118" s="64">
        <v>240</v>
      </c>
      <c r="D118" s="224" t="s">
        <v>58</v>
      </c>
      <c r="E118" s="224" t="s">
        <v>58</v>
      </c>
      <c r="F118" s="224" t="s">
        <v>58</v>
      </c>
      <c r="G118" s="225">
        <f>'Касс. план Обл. бюдж.'!G118+'Касс. план ХМАО'!G118</f>
        <v>0</v>
      </c>
      <c r="H118" s="225">
        <f>'Касс. план Обл. бюдж.'!H118+'Касс. план ХМАО'!H118</f>
        <v>0</v>
      </c>
      <c r="I118" s="225">
        <f>'Касс. план Обл. бюдж.'!I118+'Касс. план ХМАО'!I118</f>
        <v>0</v>
      </c>
      <c r="J118" s="225">
        <f>'Касс. план Обл. бюдж.'!J118+'Касс. план ХМАО'!J118</f>
        <v>0</v>
      </c>
      <c r="K118" s="225">
        <f>'Касс. план Обл. бюдж.'!K118+'Касс. план ХМАО'!K118</f>
        <v>0</v>
      </c>
      <c r="L118" s="225">
        <f>'Касс. план Обл. бюдж.'!L118+'Касс. план ХМАО'!L118</f>
        <v>0</v>
      </c>
      <c r="M118" s="225">
        <f>'Касс. план Обл. бюдж.'!M118+'Касс. план ХМАО'!M118</f>
        <v>0</v>
      </c>
      <c r="N118" s="225">
        <f>'Касс. план Обл. бюдж.'!N118+'Касс. план ХМАО'!N118</f>
        <v>0</v>
      </c>
      <c r="O118" s="225">
        <f>'Касс. план Обл. бюдж.'!O118+'Касс. план ХМАО'!O118</f>
        <v>0</v>
      </c>
      <c r="P118" s="225">
        <f>'Касс. план Обл. бюдж.'!P118+'Касс. план ХМАО'!P118</f>
        <v>0</v>
      </c>
      <c r="Q118" s="225">
        <f>'Касс. план Обл. бюдж.'!Q118+'Касс. план ХМАО'!Q118</f>
        <v>0</v>
      </c>
      <c r="R118" s="225">
        <f>'Касс. план Обл. бюдж.'!R118+'Касс. план ХМАО'!R118</f>
        <v>0</v>
      </c>
      <c r="S118" s="225">
        <f>'Касс. план Обл. бюдж.'!S118+'Касс. план ХМАО'!S118</f>
        <v>0</v>
      </c>
    </row>
    <row r="119" spans="2:19" ht="15" customHeight="1" x14ac:dyDescent="0.2">
      <c r="B119" s="229" t="s">
        <v>74</v>
      </c>
      <c r="C119" s="68" t="s">
        <v>58</v>
      </c>
      <c r="D119" s="227" t="s">
        <v>58</v>
      </c>
      <c r="E119" s="227" t="s">
        <v>58</v>
      </c>
      <c r="F119" s="227" t="s">
        <v>58</v>
      </c>
      <c r="G119" s="225" t="s">
        <v>183</v>
      </c>
      <c r="H119" s="225" t="s">
        <v>183</v>
      </c>
      <c r="I119" s="225" t="s">
        <v>183</v>
      </c>
      <c r="J119" s="225" t="s">
        <v>183</v>
      </c>
      <c r="K119" s="225" t="s">
        <v>183</v>
      </c>
      <c r="L119" s="225" t="s">
        <v>183</v>
      </c>
      <c r="M119" s="225" t="s">
        <v>183</v>
      </c>
      <c r="N119" s="225" t="s">
        <v>183</v>
      </c>
      <c r="O119" s="225" t="s">
        <v>183</v>
      </c>
      <c r="P119" s="225" t="s">
        <v>183</v>
      </c>
      <c r="Q119" s="225" t="s">
        <v>183</v>
      </c>
      <c r="R119" s="225" t="s">
        <v>183</v>
      </c>
      <c r="S119" s="225" t="s">
        <v>183</v>
      </c>
    </row>
    <row r="120" spans="2:19" ht="12.75" customHeight="1" x14ac:dyDescent="0.2">
      <c r="B120" s="418" t="s">
        <v>85</v>
      </c>
      <c r="C120" s="320">
        <v>241</v>
      </c>
      <c r="D120" s="419" t="s">
        <v>58</v>
      </c>
      <c r="E120" s="230" t="s">
        <v>58</v>
      </c>
      <c r="F120" s="230" t="s">
        <v>58</v>
      </c>
      <c r="G120" s="225">
        <f>'Касс. план Обл. бюдж.'!G120+'Касс. план ХМАО'!G120</f>
        <v>0</v>
      </c>
      <c r="H120" s="225">
        <f>'Касс. план Обл. бюдж.'!H120+'Касс. план ХМАО'!H120</f>
        <v>0</v>
      </c>
      <c r="I120" s="225">
        <f>'Касс. план Обл. бюдж.'!I120+'Касс. план ХМАО'!I120</f>
        <v>0</v>
      </c>
      <c r="J120" s="225">
        <f>'Касс. план Обл. бюдж.'!J120+'Касс. план ХМАО'!J120</f>
        <v>0</v>
      </c>
      <c r="K120" s="225">
        <f>'Касс. план Обл. бюдж.'!K120+'Касс. план ХМАО'!K120</f>
        <v>0</v>
      </c>
      <c r="L120" s="225">
        <f>'Касс. план Обл. бюдж.'!L120+'Касс. план ХМАО'!L120</f>
        <v>0</v>
      </c>
      <c r="M120" s="225">
        <f>'Касс. план Обл. бюдж.'!M120+'Касс. план ХМАО'!M120</f>
        <v>0</v>
      </c>
      <c r="N120" s="225">
        <f>'Касс. план Обл. бюдж.'!N120+'Касс. план ХМАО'!N120</f>
        <v>0</v>
      </c>
      <c r="O120" s="225">
        <f>'Касс. план Обл. бюдж.'!O120+'Касс. план ХМАО'!O120</f>
        <v>0</v>
      </c>
      <c r="P120" s="225">
        <f>'Касс. план Обл. бюдж.'!P120+'Касс. план ХМАО'!P120</f>
        <v>0</v>
      </c>
      <c r="Q120" s="225">
        <f>'Касс. план Обл. бюдж.'!Q120+'Касс. план ХМАО'!Q120</f>
        <v>0</v>
      </c>
      <c r="R120" s="225">
        <f>'Касс. план Обл. бюдж.'!R120+'Касс. план ХМАО'!R120</f>
        <v>0</v>
      </c>
      <c r="S120" s="225">
        <f>'Касс. план Обл. бюдж.'!S120+'Касс. план ХМАО'!S120</f>
        <v>0</v>
      </c>
    </row>
    <row r="121" spans="2:19" x14ac:dyDescent="0.2">
      <c r="B121" s="418"/>
      <c r="C121" s="320"/>
      <c r="D121" s="419"/>
      <c r="E121" s="227" t="s">
        <v>60</v>
      </c>
      <c r="F121" s="227" t="s">
        <v>61</v>
      </c>
      <c r="G121" s="225">
        <f>'Касс. план Обл. бюдж.'!G121+'Касс. план ХМАО'!G121</f>
        <v>0</v>
      </c>
      <c r="H121" s="225">
        <f>'Касс. план Обл. бюдж.'!H121+'Касс. план ХМАО'!H121</f>
        <v>0</v>
      </c>
      <c r="I121" s="225">
        <f>'Касс. план Обл. бюдж.'!I121+'Касс. план ХМАО'!I121</f>
        <v>0</v>
      </c>
      <c r="J121" s="225">
        <f>'Касс. план Обл. бюдж.'!J121+'Касс. план ХМАО'!J121</f>
        <v>0</v>
      </c>
      <c r="K121" s="225">
        <f>'Касс. план Обл. бюдж.'!K121+'Касс. план ХМАО'!K121</f>
        <v>0</v>
      </c>
      <c r="L121" s="225">
        <f>'Касс. план Обл. бюдж.'!L121+'Касс. план ХМАО'!L121</f>
        <v>0</v>
      </c>
      <c r="M121" s="225">
        <f>'Касс. план Обл. бюдж.'!M121+'Касс. план ХМАО'!M121</f>
        <v>0</v>
      </c>
      <c r="N121" s="225">
        <f>'Касс. план Обл. бюдж.'!N121+'Касс. план ХМАО'!N121</f>
        <v>0</v>
      </c>
      <c r="O121" s="225">
        <f>'Касс. план Обл. бюдж.'!O121+'Касс. план ХМАО'!O121</f>
        <v>0</v>
      </c>
      <c r="P121" s="225">
        <f>'Касс. план Обл. бюдж.'!P121+'Касс. план ХМАО'!P121</f>
        <v>0</v>
      </c>
      <c r="Q121" s="225">
        <f>'Касс. план Обл. бюдж.'!Q121+'Касс. план ХМАО'!Q121</f>
        <v>0</v>
      </c>
      <c r="R121" s="225">
        <f>'Касс. план Обл. бюдж.'!R121+'Касс. план ХМАО'!R121</f>
        <v>0</v>
      </c>
      <c r="S121" s="225">
        <f>'Касс. план Обл. бюдж.'!S121+'Касс. план ХМАО'!S121</f>
        <v>0</v>
      </c>
    </row>
    <row r="122" spans="2:19" x14ac:dyDescent="0.2">
      <c r="B122" s="418"/>
      <c r="C122" s="320"/>
      <c r="D122" s="419"/>
      <c r="E122" s="227" t="s">
        <v>62</v>
      </c>
      <c r="F122" s="227" t="s">
        <v>62</v>
      </c>
      <c r="G122" s="225">
        <f>'Касс. план Обл. бюдж.'!G122+'Касс. план ХМАО'!G122</f>
        <v>0</v>
      </c>
      <c r="H122" s="225">
        <f>'Касс. план Обл. бюдж.'!H122+'Касс. план ХМАО'!H122</f>
        <v>0</v>
      </c>
      <c r="I122" s="225">
        <f>'Касс. план Обл. бюдж.'!I122+'Касс. план ХМАО'!I122</f>
        <v>0</v>
      </c>
      <c r="J122" s="225">
        <f>'Касс. план Обл. бюдж.'!J122+'Касс. план ХМАО'!J122</f>
        <v>0</v>
      </c>
      <c r="K122" s="225">
        <f>'Касс. план Обл. бюдж.'!K122+'Касс. план ХМАО'!K122</f>
        <v>0</v>
      </c>
      <c r="L122" s="225">
        <f>'Касс. план Обл. бюдж.'!L122+'Касс. план ХМАО'!L122</f>
        <v>0</v>
      </c>
      <c r="M122" s="225">
        <f>'Касс. план Обл. бюдж.'!M122+'Касс. план ХМАО'!M122</f>
        <v>0</v>
      </c>
      <c r="N122" s="225">
        <f>'Касс. план Обл. бюдж.'!N122+'Касс. план ХМАО'!N122</f>
        <v>0</v>
      </c>
      <c r="O122" s="225">
        <f>'Касс. план Обл. бюдж.'!O122+'Касс. план ХМАО'!O122</f>
        <v>0</v>
      </c>
      <c r="P122" s="225">
        <f>'Касс. план Обл. бюдж.'!P122+'Касс. план ХМАО'!P122</f>
        <v>0</v>
      </c>
      <c r="Q122" s="225">
        <f>'Касс. план Обл. бюдж.'!Q122+'Касс. план ХМАО'!Q122</f>
        <v>0</v>
      </c>
      <c r="R122" s="225">
        <f>'Касс. план Обл. бюдж.'!R122+'Касс. план ХМАО'!R122</f>
        <v>0</v>
      </c>
      <c r="S122" s="225">
        <f>'Касс. план Обл. бюдж.'!S122+'Касс. план ХМАО'!S122</f>
        <v>0</v>
      </c>
    </row>
    <row r="123" spans="2:19" x14ac:dyDescent="0.2">
      <c r="B123" s="418"/>
      <c r="C123" s="320"/>
      <c r="D123" s="419"/>
      <c r="E123" s="227" t="s">
        <v>63</v>
      </c>
      <c r="F123" s="227" t="s">
        <v>61</v>
      </c>
      <c r="G123" s="225">
        <f>'Касс. план Обл. бюдж.'!G123+'Касс. план ХМАО'!G123</f>
        <v>0</v>
      </c>
      <c r="H123" s="225">
        <f>'Касс. план Обл. бюдж.'!H123+'Касс. план ХМАО'!H123</f>
        <v>0</v>
      </c>
      <c r="I123" s="225">
        <f>'Касс. план Обл. бюдж.'!I123+'Касс. план ХМАО'!I123</f>
        <v>0</v>
      </c>
      <c r="J123" s="225">
        <f>'Касс. план Обл. бюдж.'!J123+'Касс. план ХМАО'!J123</f>
        <v>0</v>
      </c>
      <c r="K123" s="225">
        <f>'Касс. план Обл. бюдж.'!K123+'Касс. план ХМАО'!K123</f>
        <v>0</v>
      </c>
      <c r="L123" s="225">
        <f>'Касс. план Обл. бюдж.'!L123+'Касс. план ХМАО'!L123</f>
        <v>0</v>
      </c>
      <c r="M123" s="225">
        <f>'Касс. план Обл. бюдж.'!M123+'Касс. план ХМАО'!M123</f>
        <v>0</v>
      </c>
      <c r="N123" s="225">
        <f>'Касс. план Обл. бюдж.'!N123+'Касс. план ХМАО'!N123</f>
        <v>0</v>
      </c>
      <c r="O123" s="225">
        <f>'Касс. план Обл. бюдж.'!O123+'Касс. план ХМАО'!O123</f>
        <v>0</v>
      </c>
      <c r="P123" s="225">
        <f>'Касс. план Обл. бюдж.'!P123+'Касс. план ХМАО'!P123</f>
        <v>0</v>
      </c>
      <c r="Q123" s="225">
        <f>'Касс. план Обл. бюдж.'!Q123+'Касс. план ХМАО'!Q123</f>
        <v>0</v>
      </c>
      <c r="R123" s="225">
        <f>'Касс. план Обл. бюдж.'!R123+'Касс. план ХМАО'!R123</f>
        <v>0</v>
      </c>
      <c r="S123" s="225">
        <f>'Касс. план Обл. бюдж.'!S123+'Касс. план ХМАО'!S123</f>
        <v>0</v>
      </c>
    </row>
    <row r="124" spans="2:19" x14ac:dyDescent="0.2">
      <c r="B124" s="418"/>
      <c r="C124" s="320"/>
      <c r="D124" s="419"/>
      <c r="E124" s="227" t="s">
        <v>64</v>
      </c>
      <c r="F124" s="227" t="s">
        <v>65</v>
      </c>
      <c r="G124" s="225">
        <f>'Касс. план Обл. бюдж.'!G124+'Касс. план ХМАО'!G124</f>
        <v>0</v>
      </c>
      <c r="H124" s="225">
        <f>'Касс. план Обл. бюдж.'!H124+'Касс. план ХМАО'!H124</f>
        <v>0</v>
      </c>
      <c r="I124" s="225">
        <f>'Касс. план Обл. бюдж.'!I124+'Касс. план ХМАО'!I124</f>
        <v>0</v>
      </c>
      <c r="J124" s="225">
        <f>'Касс. план Обл. бюдж.'!J124+'Касс. план ХМАО'!J124</f>
        <v>0</v>
      </c>
      <c r="K124" s="225">
        <f>'Касс. план Обл. бюдж.'!K124+'Касс. план ХМАО'!K124</f>
        <v>0</v>
      </c>
      <c r="L124" s="225">
        <f>'Касс. план Обл. бюдж.'!L124+'Касс. план ХМАО'!L124</f>
        <v>0</v>
      </c>
      <c r="M124" s="225">
        <f>'Касс. план Обл. бюдж.'!M124+'Касс. план ХМАО'!M124</f>
        <v>0</v>
      </c>
      <c r="N124" s="225">
        <f>'Касс. план Обл. бюдж.'!N124+'Касс. план ХМАО'!N124</f>
        <v>0</v>
      </c>
      <c r="O124" s="225">
        <f>'Касс. план Обл. бюдж.'!O124+'Касс. план ХМАО'!O124</f>
        <v>0</v>
      </c>
      <c r="P124" s="225">
        <f>'Касс. план Обл. бюдж.'!P124+'Касс. план ХМАО'!P124</f>
        <v>0</v>
      </c>
      <c r="Q124" s="225">
        <f>'Касс. план Обл. бюдж.'!Q124+'Касс. план ХМАО'!Q124</f>
        <v>0</v>
      </c>
      <c r="R124" s="225">
        <f>'Касс. план Обл. бюдж.'!R124+'Касс. план ХМАО'!R124</f>
        <v>0</v>
      </c>
      <c r="S124" s="225">
        <f>'Касс. план Обл. бюдж.'!S124+'Касс. план ХМАО'!S124</f>
        <v>0</v>
      </c>
    </row>
    <row r="125" spans="2:19" x14ac:dyDescent="0.2">
      <c r="B125" s="418"/>
      <c r="C125" s="320"/>
      <c r="D125" s="419"/>
      <c r="E125" s="227" t="s">
        <v>64</v>
      </c>
      <c r="F125" s="227" t="s">
        <v>66</v>
      </c>
      <c r="G125" s="225">
        <f>'Касс. план Обл. бюдж.'!G125+'Касс. план ХМАО'!G125</f>
        <v>0</v>
      </c>
      <c r="H125" s="225">
        <f>'Касс. план Обл. бюдж.'!H125+'Касс. план ХМАО'!H125</f>
        <v>0</v>
      </c>
      <c r="I125" s="225">
        <f>'Касс. план Обл. бюдж.'!I125+'Касс. план ХМАО'!I125</f>
        <v>0</v>
      </c>
      <c r="J125" s="225">
        <f>'Касс. план Обл. бюдж.'!J125+'Касс. план ХМАО'!J125</f>
        <v>0</v>
      </c>
      <c r="K125" s="225">
        <f>'Касс. план Обл. бюдж.'!K125+'Касс. план ХМАО'!K125</f>
        <v>0</v>
      </c>
      <c r="L125" s="225">
        <f>'Касс. план Обл. бюдж.'!L125+'Касс. план ХМАО'!L125</f>
        <v>0</v>
      </c>
      <c r="M125" s="225">
        <f>'Касс. план Обл. бюдж.'!M125+'Касс. план ХМАО'!M125</f>
        <v>0</v>
      </c>
      <c r="N125" s="225">
        <f>'Касс. план Обл. бюдж.'!N125+'Касс. план ХМАО'!N125</f>
        <v>0</v>
      </c>
      <c r="O125" s="225">
        <f>'Касс. план Обл. бюдж.'!O125+'Касс. план ХМАО'!O125</f>
        <v>0</v>
      </c>
      <c r="P125" s="225">
        <f>'Касс. план Обл. бюдж.'!P125+'Касс. план ХМАО'!P125</f>
        <v>0</v>
      </c>
      <c r="Q125" s="225">
        <f>'Касс. план Обл. бюдж.'!Q125+'Касс. план ХМАО'!Q125</f>
        <v>0</v>
      </c>
      <c r="R125" s="225">
        <f>'Касс. план Обл. бюдж.'!R125+'Касс. план ХМАО'!R125</f>
        <v>0</v>
      </c>
      <c r="S125" s="225">
        <f>'Касс. план Обл. бюдж.'!S125+'Касс. план ХМАО'!S125</f>
        <v>0</v>
      </c>
    </row>
    <row r="126" spans="2:19" x14ac:dyDescent="0.2">
      <c r="B126" s="228" t="s">
        <v>86</v>
      </c>
      <c r="C126" s="223" t="s">
        <v>273</v>
      </c>
      <c r="D126" s="224" t="s">
        <v>58</v>
      </c>
      <c r="E126" s="224" t="s">
        <v>58</v>
      </c>
      <c r="F126" s="224" t="s">
        <v>58</v>
      </c>
      <c r="G126" s="225">
        <f>'Касс. план Обл. бюдж.'!G126+'Касс. план ХМАО'!G126</f>
        <v>0</v>
      </c>
      <c r="H126" s="225">
        <f>'Касс. план Обл. бюдж.'!H126+'Касс. план ХМАО'!H126</f>
        <v>0</v>
      </c>
      <c r="I126" s="225">
        <f>'Касс. план Обл. бюдж.'!I126+'Касс. план ХМАО'!I126</f>
        <v>0</v>
      </c>
      <c r="J126" s="225">
        <f>'Касс. план Обл. бюдж.'!J126+'Касс. план ХМАО'!J126</f>
        <v>0</v>
      </c>
      <c r="K126" s="225">
        <f>'Касс. план Обл. бюдж.'!K126+'Касс. план ХМАО'!K126</f>
        <v>0</v>
      </c>
      <c r="L126" s="225">
        <f>'Касс. план Обл. бюдж.'!L126+'Касс. план ХМАО'!L126</f>
        <v>0</v>
      </c>
      <c r="M126" s="225">
        <f>'Касс. план Обл. бюдж.'!M126+'Касс. план ХМАО'!M126</f>
        <v>0</v>
      </c>
      <c r="N126" s="225">
        <f>'Касс. план Обл. бюдж.'!N126+'Касс. план ХМАО'!N126</f>
        <v>0</v>
      </c>
      <c r="O126" s="225">
        <f>'Касс. план Обл. бюдж.'!O126+'Касс. план ХМАО'!O126</f>
        <v>0</v>
      </c>
      <c r="P126" s="225">
        <f>'Касс. план Обл. бюдж.'!P126+'Касс. план ХМАО'!P126</f>
        <v>0</v>
      </c>
      <c r="Q126" s="225">
        <f>'Касс. план Обл. бюдж.'!Q126+'Касс. план ХМАО'!Q126</f>
        <v>0</v>
      </c>
      <c r="R126" s="225">
        <f>'Касс. план Обл. бюдж.'!R126+'Касс. план ХМАО'!R126</f>
        <v>0</v>
      </c>
      <c r="S126" s="225">
        <f>'Касс. план Обл. бюдж.'!S126+'Касс. план ХМАО'!S126</f>
        <v>0</v>
      </c>
    </row>
    <row r="127" spans="2:19" x14ac:dyDescent="0.2">
      <c r="B127" s="229" t="s">
        <v>74</v>
      </c>
      <c r="C127" s="68" t="s">
        <v>58</v>
      </c>
      <c r="D127" s="227" t="s">
        <v>58</v>
      </c>
      <c r="E127" s="227" t="s">
        <v>58</v>
      </c>
      <c r="F127" s="227" t="s">
        <v>58</v>
      </c>
      <c r="G127" s="225" t="s">
        <v>183</v>
      </c>
      <c r="H127" s="225" t="s">
        <v>183</v>
      </c>
      <c r="I127" s="225" t="s">
        <v>183</v>
      </c>
      <c r="J127" s="225" t="s">
        <v>183</v>
      </c>
      <c r="K127" s="225" t="s">
        <v>183</v>
      </c>
      <c r="L127" s="225" t="s">
        <v>183</v>
      </c>
      <c r="M127" s="225" t="s">
        <v>183</v>
      </c>
      <c r="N127" s="225" t="s">
        <v>183</v>
      </c>
      <c r="O127" s="225" t="s">
        <v>183</v>
      </c>
      <c r="P127" s="225" t="s">
        <v>183</v>
      </c>
      <c r="Q127" s="225" t="s">
        <v>183</v>
      </c>
      <c r="R127" s="225" t="s">
        <v>183</v>
      </c>
      <c r="S127" s="225" t="s">
        <v>183</v>
      </c>
    </row>
    <row r="128" spans="2:19" ht="12.75" customHeight="1" x14ac:dyDescent="0.2">
      <c r="B128" s="418" t="s">
        <v>87</v>
      </c>
      <c r="C128" s="321" t="s">
        <v>274</v>
      </c>
      <c r="D128" s="417" t="s">
        <v>229</v>
      </c>
      <c r="E128" s="230" t="s">
        <v>58</v>
      </c>
      <c r="F128" s="230" t="s">
        <v>58</v>
      </c>
      <c r="G128" s="225">
        <f>'Касс. план Обл. бюдж.'!G128+'Касс. план ХМАО'!G128</f>
        <v>0</v>
      </c>
      <c r="H128" s="225">
        <f>'Касс. план Обл. бюдж.'!H128+'Касс. план ХМАО'!H128</f>
        <v>0</v>
      </c>
      <c r="I128" s="225">
        <f>'Касс. план Обл. бюдж.'!I128+'Касс. план ХМАО'!I128</f>
        <v>0</v>
      </c>
      <c r="J128" s="225">
        <f>'Касс. план Обл. бюдж.'!J128+'Касс. план ХМАО'!J128</f>
        <v>0</v>
      </c>
      <c r="K128" s="225">
        <f>'Касс. план Обл. бюдж.'!K128+'Касс. план ХМАО'!K128</f>
        <v>0</v>
      </c>
      <c r="L128" s="225">
        <f>'Касс. план Обл. бюдж.'!L128+'Касс. план ХМАО'!L128</f>
        <v>0</v>
      </c>
      <c r="M128" s="225">
        <f>'Касс. план Обл. бюдж.'!M128+'Касс. план ХМАО'!M128</f>
        <v>0</v>
      </c>
      <c r="N128" s="225">
        <f>'Касс. план Обл. бюдж.'!N128+'Касс. план ХМАО'!N128</f>
        <v>0</v>
      </c>
      <c r="O128" s="225">
        <f>'Касс. план Обл. бюдж.'!O128+'Касс. план ХМАО'!O128</f>
        <v>0</v>
      </c>
      <c r="P128" s="225">
        <f>'Касс. план Обл. бюдж.'!P128+'Касс. план ХМАО'!P128</f>
        <v>0</v>
      </c>
      <c r="Q128" s="225">
        <f>'Касс. план Обл. бюдж.'!Q128+'Касс. план ХМАО'!Q128</f>
        <v>0</v>
      </c>
      <c r="R128" s="225">
        <f>'Касс. план Обл. бюдж.'!R128+'Касс. план ХМАО'!R128</f>
        <v>0</v>
      </c>
      <c r="S128" s="225">
        <f>'Касс. план Обл. бюдж.'!S128+'Касс. план ХМАО'!S128</f>
        <v>0</v>
      </c>
    </row>
    <row r="129" spans="2:19" x14ac:dyDescent="0.2">
      <c r="B129" s="418"/>
      <c r="C129" s="321"/>
      <c r="D129" s="417"/>
      <c r="E129" s="227" t="s">
        <v>60</v>
      </c>
      <c r="F129" s="227" t="s">
        <v>61</v>
      </c>
      <c r="G129" s="225">
        <f>'Касс. план Обл. бюдж.'!G129+'Касс. план ХМАО'!G129</f>
        <v>0</v>
      </c>
      <c r="H129" s="225">
        <f>'Касс. план Обл. бюдж.'!H129+'Касс. план ХМАО'!H129</f>
        <v>0</v>
      </c>
      <c r="I129" s="225">
        <f>'Касс. план Обл. бюдж.'!I129+'Касс. план ХМАО'!I129</f>
        <v>0</v>
      </c>
      <c r="J129" s="225">
        <f>'Касс. план Обл. бюдж.'!J129+'Касс. план ХМАО'!J129</f>
        <v>0</v>
      </c>
      <c r="K129" s="225">
        <f>'Касс. план Обл. бюдж.'!K129+'Касс. план ХМАО'!K129</f>
        <v>0</v>
      </c>
      <c r="L129" s="225">
        <f>'Касс. план Обл. бюдж.'!L129+'Касс. план ХМАО'!L129</f>
        <v>0</v>
      </c>
      <c r="M129" s="225">
        <f>'Касс. план Обл. бюдж.'!M129+'Касс. план ХМАО'!M129</f>
        <v>0</v>
      </c>
      <c r="N129" s="225">
        <f>'Касс. план Обл. бюдж.'!N129+'Касс. план ХМАО'!N129</f>
        <v>0</v>
      </c>
      <c r="O129" s="225">
        <f>'Касс. план Обл. бюдж.'!O129+'Касс. план ХМАО'!O129</f>
        <v>0</v>
      </c>
      <c r="P129" s="225">
        <f>'Касс. план Обл. бюдж.'!P129+'Касс. план ХМАО'!P129</f>
        <v>0</v>
      </c>
      <c r="Q129" s="225">
        <f>'Касс. план Обл. бюдж.'!Q129+'Касс. план ХМАО'!Q129</f>
        <v>0</v>
      </c>
      <c r="R129" s="225">
        <f>'Касс. план Обл. бюдж.'!R129+'Касс. план ХМАО'!R129</f>
        <v>0</v>
      </c>
      <c r="S129" s="225">
        <f>'Касс. план Обл. бюдж.'!S129+'Касс. план ХМАО'!S129</f>
        <v>0</v>
      </c>
    </row>
    <row r="130" spans="2:19" x14ac:dyDescent="0.2">
      <c r="B130" s="418"/>
      <c r="C130" s="321"/>
      <c r="D130" s="417"/>
      <c r="E130" s="227" t="s">
        <v>62</v>
      </c>
      <c r="F130" s="227" t="s">
        <v>62</v>
      </c>
      <c r="G130" s="225">
        <f>'Касс. план Обл. бюдж.'!G130+'Касс. план ХМАО'!G130</f>
        <v>0</v>
      </c>
      <c r="H130" s="225">
        <f>'Касс. план Обл. бюдж.'!H130+'Касс. план ХМАО'!H130</f>
        <v>0</v>
      </c>
      <c r="I130" s="225">
        <f>'Касс. план Обл. бюдж.'!I130+'Касс. план ХМАО'!I130</f>
        <v>0</v>
      </c>
      <c r="J130" s="225">
        <f>'Касс. план Обл. бюдж.'!J130+'Касс. план ХМАО'!J130</f>
        <v>0</v>
      </c>
      <c r="K130" s="225">
        <f>'Касс. план Обл. бюдж.'!K130+'Касс. план ХМАО'!K130</f>
        <v>0</v>
      </c>
      <c r="L130" s="225">
        <f>'Касс. план Обл. бюдж.'!L130+'Касс. план ХМАО'!L130</f>
        <v>0</v>
      </c>
      <c r="M130" s="225">
        <f>'Касс. план Обл. бюдж.'!M130+'Касс. план ХМАО'!M130</f>
        <v>0</v>
      </c>
      <c r="N130" s="225">
        <f>'Касс. план Обл. бюдж.'!N130+'Касс. план ХМАО'!N130</f>
        <v>0</v>
      </c>
      <c r="O130" s="225">
        <f>'Касс. план Обл. бюдж.'!O130+'Касс. план ХМАО'!O130</f>
        <v>0</v>
      </c>
      <c r="P130" s="225">
        <f>'Касс. план Обл. бюдж.'!P130+'Касс. план ХМАО'!P130</f>
        <v>0</v>
      </c>
      <c r="Q130" s="225">
        <f>'Касс. план Обл. бюдж.'!Q130+'Касс. план ХМАО'!Q130</f>
        <v>0</v>
      </c>
      <c r="R130" s="225">
        <f>'Касс. план Обл. бюдж.'!R130+'Касс. план ХМАО'!R130</f>
        <v>0</v>
      </c>
      <c r="S130" s="225">
        <f>'Касс. план Обл. бюдж.'!S130+'Касс. план ХМАО'!S130</f>
        <v>0</v>
      </c>
    </row>
    <row r="131" spans="2:19" x14ac:dyDescent="0.2">
      <c r="B131" s="418"/>
      <c r="C131" s="321"/>
      <c r="D131" s="417"/>
      <c r="E131" s="227" t="s">
        <v>63</v>
      </c>
      <c r="F131" s="227" t="s">
        <v>61</v>
      </c>
      <c r="G131" s="225">
        <f>'Касс. план Обл. бюдж.'!G131+'Касс. план ХМАО'!G131</f>
        <v>0</v>
      </c>
      <c r="H131" s="225">
        <f>'Касс. план Обл. бюдж.'!H131+'Касс. план ХМАО'!H131</f>
        <v>0</v>
      </c>
      <c r="I131" s="225">
        <f>'Касс. план Обл. бюдж.'!I131+'Касс. план ХМАО'!I131</f>
        <v>0</v>
      </c>
      <c r="J131" s="225">
        <f>'Касс. план Обл. бюдж.'!J131+'Касс. план ХМАО'!J131</f>
        <v>0</v>
      </c>
      <c r="K131" s="225">
        <f>'Касс. план Обл. бюдж.'!K131+'Касс. план ХМАО'!K131</f>
        <v>0</v>
      </c>
      <c r="L131" s="225">
        <f>'Касс. план Обл. бюдж.'!L131+'Касс. план ХМАО'!L131</f>
        <v>0</v>
      </c>
      <c r="M131" s="225">
        <f>'Касс. план Обл. бюдж.'!M131+'Касс. план ХМАО'!M131</f>
        <v>0</v>
      </c>
      <c r="N131" s="225">
        <f>'Касс. план Обл. бюдж.'!N131+'Касс. план ХМАО'!N131</f>
        <v>0</v>
      </c>
      <c r="O131" s="225">
        <f>'Касс. план Обл. бюдж.'!O131+'Касс. план ХМАО'!O131</f>
        <v>0</v>
      </c>
      <c r="P131" s="225">
        <f>'Касс. план Обл. бюдж.'!P131+'Касс. план ХМАО'!P131</f>
        <v>0</v>
      </c>
      <c r="Q131" s="225">
        <f>'Касс. план Обл. бюдж.'!Q131+'Касс. план ХМАО'!Q131</f>
        <v>0</v>
      </c>
      <c r="R131" s="225">
        <f>'Касс. план Обл. бюдж.'!R131+'Касс. план ХМАО'!R131</f>
        <v>0</v>
      </c>
      <c r="S131" s="225">
        <f>'Касс. план Обл. бюдж.'!S131+'Касс. план ХМАО'!S131</f>
        <v>0</v>
      </c>
    </row>
    <row r="132" spans="2:19" x14ac:dyDescent="0.2">
      <c r="B132" s="418"/>
      <c r="C132" s="321"/>
      <c r="D132" s="417"/>
      <c r="E132" s="227" t="s">
        <v>64</v>
      </c>
      <c r="F132" s="227" t="s">
        <v>65</v>
      </c>
      <c r="G132" s="225">
        <f>'Касс. план Обл. бюдж.'!G132+'Касс. план ХМАО'!G132</f>
        <v>0</v>
      </c>
      <c r="H132" s="225">
        <f>'Касс. план Обл. бюдж.'!H132+'Касс. план ХМАО'!H132</f>
        <v>0</v>
      </c>
      <c r="I132" s="225">
        <f>'Касс. план Обл. бюдж.'!I132+'Касс. план ХМАО'!I132</f>
        <v>0</v>
      </c>
      <c r="J132" s="225">
        <f>'Касс. план Обл. бюдж.'!J132+'Касс. план ХМАО'!J132</f>
        <v>0</v>
      </c>
      <c r="K132" s="225">
        <f>'Касс. план Обл. бюдж.'!K132+'Касс. план ХМАО'!K132</f>
        <v>0</v>
      </c>
      <c r="L132" s="225">
        <f>'Касс. план Обл. бюдж.'!L132+'Касс. план ХМАО'!L132</f>
        <v>0</v>
      </c>
      <c r="M132" s="225">
        <f>'Касс. план Обл. бюдж.'!M132+'Касс. план ХМАО'!M132</f>
        <v>0</v>
      </c>
      <c r="N132" s="225">
        <f>'Касс. план Обл. бюдж.'!N132+'Касс. план ХМАО'!N132</f>
        <v>0</v>
      </c>
      <c r="O132" s="225">
        <f>'Касс. план Обл. бюдж.'!O132+'Касс. план ХМАО'!O132</f>
        <v>0</v>
      </c>
      <c r="P132" s="225">
        <f>'Касс. план Обл. бюдж.'!P132+'Касс. план ХМАО'!P132</f>
        <v>0</v>
      </c>
      <c r="Q132" s="225">
        <f>'Касс. план Обл. бюдж.'!Q132+'Касс. план ХМАО'!Q132</f>
        <v>0</v>
      </c>
      <c r="R132" s="225">
        <f>'Касс. план Обл. бюдж.'!R132+'Касс. план ХМАО'!R132</f>
        <v>0</v>
      </c>
      <c r="S132" s="225">
        <f>'Касс. план Обл. бюдж.'!S132+'Касс. план ХМАО'!S132</f>
        <v>0</v>
      </c>
    </row>
    <row r="133" spans="2:19" x14ac:dyDescent="0.2">
      <c r="B133" s="418"/>
      <c r="C133" s="321"/>
      <c r="D133" s="417"/>
      <c r="E133" s="227" t="s">
        <v>64</v>
      </c>
      <c r="F133" s="227" t="s">
        <v>66</v>
      </c>
      <c r="G133" s="225">
        <f>'Касс. план Обл. бюдж.'!G133+'Касс. план ХМАО'!G133</f>
        <v>0</v>
      </c>
      <c r="H133" s="225">
        <f>'Касс. план Обл. бюдж.'!H133+'Касс. план ХМАО'!H133</f>
        <v>0</v>
      </c>
      <c r="I133" s="225">
        <f>'Касс. план Обл. бюдж.'!I133+'Касс. план ХМАО'!I133</f>
        <v>0</v>
      </c>
      <c r="J133" s="225">
        <f>'Касс. план Обл. бюдж.'!J133+'Касс. план ХМАО'!J133</f>
        <v>0</v>
      </c>
      <c r="K133" s="225">
        <f>'Касс. план Обл. бюдж.'!K133+'Касс. план ХМАО'!K133</f>
        <v>0</v>
      </c>
      <c r="L133" s="225">
        <f>'Касс. план Обл. бюдж.'!L133+'Касс. план ХМАО'!L133</f>
        <v>0</v>
      </c>
      <c r="M133" s="225">
        <f>'Касс. план Обл. бюдж.'!M133+'Касс. план ХМАО'!M133</f>
        <v>0</v>
      </c>
      <c r="N133" s="225">
        <f>'Касс. план Обл. бюдж.'!N133+'Касс. план ХМАО'!N133</f>
        <v>0</v>
      </c>
      <c r="O133" s="225">
        <f>'Касс. план Обл. бюдж.'!O133+'Касс. план ХМАО'!O133</f>
        <v>0</v>
      </c>
      <c r="P133" s="225">
        <f>'Касс. план Обл. бюдж.'!P133+'Касс. план ХМАО'!P133</f>
        <v>0</v>
      </c>
      <c r="Q133" s="225">
        <f>'Касс. план Обл. бюдж.'!Q133+'Касс. план ХМАО'!Q133</f>
        <v>0</v>
      </c>
      <c r="R133" s="225">
        <f>'Касс. план Обл. бюдж.'!R133+'Касс. план ХМАО'!R133</f>
        <v>0</v>
      </c>
      <c r="S133" s="225">
        <f>'Касс. план Обл. бюдж.'!S133+'Касс. план ХМАО'!S133</f>
        <v>0</v>
      </c>
    </row>
    <row r="134" spans="2:19" ht="12.75" customHeight="1" x14ac:dyDescent="0.2">
      <c r="B134" s="418" t="s">
        <v>88</v>
      </c>
      <c r="C134" s="321" t="s">
        <v>228</v>
      </c>
      <c r="D134" s="417" t="s">
        <v>58</v>
      </c>
      <c r="E134" s="230" t="s">
        <v>58</v>
      </c>
      <c r="F134" s="230" t="s">
        <v>58</v>
      </c>
      <c r="G134" s="225">
        <f>'Касс. план Обл. бюдж.'!G134+'Касс. план ХМАО'!G134</f>
        <v>0</v>
      </c>
      <c r="H134" s="225">
        <f>'Касс. план Обл. бюдж.'!H134+'Касс. план ХМАО'!H134</f>
        <v>0</v>
      </c>
      <c r="I134" s="225">
        <f>'Касс. план Обл. бюдж.'!I134+'Касс. план ХМАО'!I134</f>
        <v>0</v>
      </c>
      <c r="J134" s="225">
        <f>'Касс. план Обл. бюдж.'!J134+'Касс. план ХМАО'!J134</f>
        <v>0</v>
      </c>
      <c r="K134" s="225">
        <f>'Касс. план Обл. бюдж.'!K134+'Касс. план ХМАО'!K134</f>
        <v>0</v>
      </c>
      <c r="L134" s="225">
        <f>'Касс. план Обл. бюдж.'!L134+'Касс. план ХМАО'!L134</f>
        <v>0</v>
      </c>
      <c r="M134" s="225">
        <f>'Касс. план Обл. бюдж.'!M134+'Касс. план ХМАО'!M134</f>
        <v>0</v>
      </c>
      <c r="N134" s="225">
        <f>'Касс. план Обл. бюдж.'!N134+'Касс. план ХМАО'!N134</f>
        <v>0</v>
      </c>
      <c r="O134" s="225">
        <f>'Касс. план Обл. бюдж.'!O134+'Касс. план ХМАО'!O134</f>
        <v>0</v>
      </c>
      <c r="P134" s="225">
        <f>'Касс. план Обл. бюдж.'!P134+'Касс. план ХМАО'!P134</f>
        <v>0</v>
      </c>
      <c r="Q134" s="225">
        <f>'Касс. план Обл. бюдж.'!Q134+'Касс. план ХМАО'!Q134</f>
        <v>0</v>
      </c>
      <c r="R134" s="225">
        <f>'Касс. план Обл. бюдж.'!R134+'Касс. план ХМАО'!R134</f>
        <v>0</v>
      </c>
      <c r="S134" s="225">
        <f>'Касс. план Обл. бюдж.'!S134+'Касс. план ХМАО'!S134</f>
        <v>0</v>
      </c>
    </row>
    <row r="135" spans="2:19" x14ac:dyDescent="0.2">
      <c r="B135" s="418"/>
      <c r="C135" s="321"/>
      <c r="D135" s="417"/>
      <c r="E135" s="227" t="s">
        <v>60</v>
      </c>
      <c r="F135" s="227" t="s">
        <v>61</v>
      </c>
      <c r="G135" s="225">
        <f>'Касс. план Обл. бюдж.'!G135+'Касс. план ХМАО'!G135</f>
        <v>0</v>
      </c>
      <c r="H135" s="225">
        <f>'Касс. план Обл. бюдж.'!H135+'Касс. план ХМАО'!H135</f>
        <v>0</v>
      </c>
      <c r="I135" s="225">
        <f>'Касс. план Обл. бюдж.'!I135+'Касс. план ХМАО'!I135</f>
        <v>0</v>
      </c>
      <c r="J135" s="225">
        <f>'Касс. план Обл. бюдж.'!J135+'Касс. план ХМАО'!J135</f>
        <v>0</v>
      </c>
      <c r="K135" s="225">
        <f>'Касс. план Обл. бюдж.'!K135+'Касс. план ХМАО'!K135</f>
        <v>0</v>
      </c>
      <c r="L135" s="225">
        <f>'Касс. план Обл. бюдж.'!L135+'Касс. план ХМАО'!L135</f>
        <v>0</v>
      </c>
      <c r="M135" s="225">
        <f>'Касс. план Обл. бюдж.'!M135+'Касс. план ХМАО'!M135</f>
        <v>0</v>
      </c>
      <c r="N135" s="225">
        <f>'Касс. план Обл. бюдж.'!N135+'Касс. план ХМАО'!N135</f>
        <v>0</v>
      </c>
      <c r="O135" s="225">
        <f>'Касс. план Обл. бюдж.'!O135+'Касс. план ХМАО'!O135</f>
        <v>0</v>
      </c>
      <c r="P135" s="225">
        <f>'Касс. план Обл. бюдж.'!P135+'Касс. план ХМАО'!P135</f>
        <v>0</v>
      </c>
      <c r="Q135" s="225">
        <f>'Касс. план Обл. бюдж.'!Q135+'Касс. план ХМАО'!Q135</f>
        <v>0</v>
      </c>
      <c r="R135" s="225">
        <f>'Касс. план Обл. бюдж.'!R135+'Касс. план ХМАО'!R135</f>
        <v>0</v>
      </c>
      <c r="S135" s="225">
        <f>'Касс. план Обл. бюдж.'!S135+'Касс. план ХМАО'!S135</f>
        <v>0</v>
      </c>
    </row>
    <row r="136" spans="2:19" x14ac:dyDescent="0.2">
      <c r="B136" s="418"/>
      <c r="C136" s="321"/>
      <c r="D136" s="417"/>
      <c r="E136" s="227" t="s">
        <v>62</v>
      </c>
      <c r="F136" s="227" t="s">
        <v>62</v>
      </c>
      <c r="G136" s="225">
        <f>'Касс. план Обл. бюдж.'!G136+'Касс. план ХМАО'!G136</f>
        <v>0</v>
      </c>
      <c r="H136" s="225">
        <f>'Касс. план Обл. бюдж.'!H136+'Касс. план ХМАО'!H136</f>
        <v>0</v>
      </c>
      <c r="I136" s="225">
        <f>'Касс. план Обл. бюдж.'!I136+'Касс. план ХМАО'!I136</f>
        <v>0</v>
      </c>
      <c r="J136" s="225">
        <f>'Касс. план Обл. бюдж.'!J136+'Касс. план ХМАО'!J136</f>
        <v>0</v>
      </c>
      <c r="K136" s="225">
        <f>'Касс. план Обл. бюдж.'!K136+'Касс. план ХМАО'!K136</f>
        <v>0</v>
      </c>
      <c r="L136" s="225">
        <f>'Касс. план Обл. бюдж.'!L136+'Касс. план ХМАО'!L136</f>
        <v>0</v>
      </c>
      <c r="M136" s="225">
        <f>'Касс. план Обл. бюдж.'!M136+'Касс. план ХМАО'!M136</f>
        <v>0</v>
      </c>
      <c r="N136" s="225">
        <f>'Касс. план Обл. бюдж.'!N136+'Касс. план ХМАО'!N136</f>
        <v>0</v>
      </c>
      <c r="O136" s="225">
        <f>'Касс. план Обл. бюдж.'!O136+'Касс. план ХМАО'!O136</f>
        <v>0</v>
      </c>
      <c r="P136" s="225">
        <f>'Касс. план Обл. бюдж.'!P136+'Касс. план ХМАО'!P136</f>
        <v>0</v>
      </c>
      <c r="Q136" s="225">
        <f>'Касс. план Обл. бюдж.'!Q136+'Касс. план ХМАО'!Q136</f>
        <v>0</v>
      </c>
      <c r="R136" s="225">
        <f>'Касс. план Обл. бюдж.'!R136+'Касс. план ХМАО'!R136</f>
        <v>0</v>
      </c>
      <c r="S136" s="225">
        <f>'Касс. план Обл. бюдж.'!S136+'Касс. план ХМАО'!S136</f>
        <v>0</v>
      </c>
    </row>
    <row r="137" spans="2:19" x14ac:dyDescent="0.2">
      <c r="B137" s="418"/>
      <c r="C137" s="321"/>
      <c r="D137" s="417"/>
      <c r="E137" s="227" t="s">
        <v>63</v>
      </c>
      <c r="F137" s="227" t="s">
        <v>61</v>
      </c>
      <c r="G137" s="225">
        <f>'Касс. план Обл. бюдж.'!G137+'Касс. план ХМАО'!G137</f>
        <v>0</v>
      </c>
      <c r="H137" s="225">
        <f>'Касс. план Обл. бюдж.'!H137+'Касс. план ХМАО'!H137</f>
        <v>0</v>
      </c>
      <c r="I137" s="225">
        <f>'Касс. план Обл. бюдж.'!I137+'Касс. план ХМАО'!I137</f>
        <v>0</v>
      </c>
      <c r="J137" s="225">
        <f>'Касс. план Обл. бюдж.'!J137+'Касс. план ХМАО'!J137</f>
        <v>0</v>
      </c>
      <c r="K137" s="225">
        <f>'Касс. план Обл. бюдж.'!K137+'Касс. план ХМАО'!K137</f>
        <v>0</v>
      </c>
      <c r="L137" s="225">
        <f>'Касс. план Обл. бюдж.'!L137+'Касс. план ХМАО'!L137</f>
        <v>0</v>
      </c>
      <c r="M137" s="225">
        <f>'Касс. план Обл. бюдж.'!M137+'Касс. план ХМАО'!M137</f>
        <v>0</v>
      </c>
      <c r="N137" s="225">
        <f>'Касс. план Обл. бюдж.'!N137+'Касс. план ХМАО'!N137</f>
        <v>0</v>
      </c>
      <c r="O137" s="225">
        <f>'Касс. план Обл. бюдж.'!O137+'Касс. план ХМАО'!O137</f>
        <v>0</v>
      </c>
      <c r="P137" s="225">
        <f>'Касс. план Обл. бюдж.'!P137+'Касс. план ХМАО'!P137</f>
        <v>0</v>
      </c>
      <c r="Q137" s="225">
        <f>'Касс. план Обл. бюдж.'!Q137+'Касс. план ХМАО'!Q137</f>
        <v>0</v>
      </c>
      <c r="R137" s="225">
        <f>'Касс. план Обл. бюдж.'!R137+'Касс. план ХМАО'!R137</f>
        <v>0</v>
      </c>
      <c r="S137" s="225">
        <f>'Касс. план Обл. бюдж.'!S137+'Касс. план ХМАО'!S137</f>
        <v>0</v>
      </c>
    </row>
    <row r="138" spans="2:19" x14ac:dyDescent="0.2">
      <c r="B138" s="418"/>
      <c r="C138" s="321"/>
      <c r="D138" s="417"/>
      <c r="E138" s="227" t="s">
        <v>64</v>
      </c>
      <c r="F138" s="227" t="s">
        <v>65</v>
      </c>
      <c r="G138" s="225">
        <f>'Касс. план Обл. бюдж.'!G138+'Касс. план ХМАО'!G138</f>
        <v>0</v>
      </c>
      <c r="H138" s="225">
        <f>'Касс. план Обл. бюдж.'!H138+'Касс. план ХМАО'!H138</f>
        <v>0</v>
      </c>
      <c r="I138" s="225">
        <f>'Касс. план Обл. бюдж.'!I138+'Касс. план ХМАО'!I138</f>
        <v>0</v>
      </c>
      <c r="J138" s="225">
        <f>'Касс. план Обл. бюдж.'!J138+'Касс. план ХМАО'!J138</f>
        <v>0</v>
      </c>
      <c r="K138" s="225">
        <f>'Касс. план Обл. бюдж.'!K138+'Касс. план ХМАО'!K138</f>
        <v>0</v>
      </c>
      <c r="L138" s="225">
        <f>'Касс. план Обл. бюдж.'!L138+'Касс. план ХМАО'!L138</f>
        <v>0</v>
      </c>
      <c r="M138" s="225">
        <f>'Касс. план Обл. бюдж.'!M138+'Касс. план ХМАО'!M138</f>
        <v>0</v>
      </c>
      <c r="N138" s="225">
        <f>'Касс. план Обл. бюдж.'!N138+'Касс. план ХМАО'!N138</f>
        <v>0</v>
      </c>
      <c r="O138" s="225">
        <f>'Касс. план Обл. бюдж.'!O138+'Касс. план ХМАО'!O138</f>
        <v>0</v>
      </c>
      <c r="P138" s="225">
        <f>'Касс. план Обл. бюдж.'!P138+'Касс. план ХМАО'!P138</f>
        <v>0</v>
      </c>
      <c r="Q138" s="225">
        <f>'Касс. план Обл. бюдж.'!Q138+'Касс. план ХМАО'!Q138</f>
        <v>0</v>
      </c>
      <c r="R138" s="225">
        <f>'Касс. план Обл. бюдж.'!R138+'Касс. план ХМАО'!R138</f>
        <v>0</v>
      </c>
      <c r="S138" s="225">
        <f>'Касс. план Обл. бюдж.'!S138+'Касс. план ХМАО'!S138</f>
        <v>0</v>
      </c>
    </row>
    <row r="139" spans="2:19" x14ac:dyDescent="0.2">
      <c r="B139" s="418"/>
      <c r="C139" s="321"/>
      <c r="D139" s="417"/>
      <c r="E139" s="227" t="s">
        <v>64</v>
      </c>
      <c r="F139" s="227" t="s">
        <v>66</v>
      </c>
      <c r="G139" s="225">
        <f>'Касс. план Обл. бюдж.'!G139+'Касс. план ХМАО'!G139</f>
        <v>0</v>
      </c>
      <c r="H139" s="225">
        <f>'Касс. план Обл. бюдж.'!H139+'Касс. план ХМАО'!H139</f>
        <v>0</v>
      </c>
      <c r="I139" s="225">
        <f>'Касс. план Обл. бюдж.'!I139+'Касс. план ХМАО'!I139</f>
        <v>0</v>
      </c>
      <c r="J139" s="225">
        <f>'Касс. план Обл. бюдж.'!J139+'Касс. план ХМАО'!J139</f>
        <v>0</v>
      </c>
      <c r="K139" s="225">
        <f>'Касс. план Обл. бюдж.'!K139+'Касс. план ХМАО'!K139</f>
        <v>0</v>
      </c>
      <c r="L139" s="225">
        <f>'Касс. план Обл. бюдж.'!L139+'Касс. план ХМАО'!L139</f>
        <v>0</v>
      </c>
      <c r="M139" s="225">
        <f>'Касс. план Обл. бюдж.'!M139+'Касс. план ХМАО'!M139</f>
        <v>0</v>
      </c>
      <c r="N139" s="225">
        <f>'Касс. план Обл. бюдж.'!N139+'Касс. план ХМАО'!N139</f>
        <v>0</v>
      </c>
      <c r="O139" s="225">
        <f>'Касс. план Обл. бюдж.'!O139+'Касс. план ХМАО'!O139</f>
        <v>0</v>
      </c>
      <c r="P139" s="225">
        <f>'Касс. план Обл. бюдж.'!P139+'Касс. план ХМАО'!P139</f>
        <v>0</v>
      </c>
      <c r="Q139" s="225">
        <f>'Касс. план Обл. бюдж.'!Q139+'Касс. план ХМАО'!Q139</f>
        <v>0</v>
      </c>
      <c r="R139" s="225">
        <f>'Касс. план Обл. бюдж.'!R139+'Касс. план ХМАО'!R139</f>
        <v>0</v>
      </c>
      <c r="S139" s="225">
        <f>'Касс. план Обл. бюдж.'!S139+'Касс. план ХМАО'!S139</f>
        <v>0</v>
      </c>
    </row>
    <row r="140" spans="2:19" x14ac:dyDescent="0.2">
      <c r="B140" s="228" t="s">
        <v>89</v>
      </c>
      <c r="C140" s="223" t="s">
        <v>230</v>
      </c>
      <c r="D140" s="224" t="s">
        <v>58</v>
      </c>
      <c r="E140" s="224" t="s">
        <v>58</v>
      </c>
      <c r="F140" s="224" t="s">
        <v>58</v>
      </c>
      <c r="G140" s="225">
        <f>'Касс. план Обл. бюдж.'!G140+'Касс. план ХМАО'!G140</f>
        <v>5000</v>
      </c>
      <c r="H140" s="225">
        <f>'Касс. план Обл. бюдж.'!H140+'Касс. план ХМАО'!H140</f>
        <v>1000</v>
      </c>
      <c r="I140" s="225">
        <f>'Касс. план Обл. бюдж.'!I140+'Касс. план ХМАО'!I140</f>
        <v>2000</v>
      </c>
      <c r="J140" s="225">
        <f>'Касс. план Обл. бюдж.'!J140+'Касс. план ХМАО'!J140</f>
        <v>2000</v>
      </c>
      <c r="K140" s="225">
        <f>'Касс. план Обл. бюдж.'!K140+'Касс. план ХМАО'!K140</f>
        <v>0</v>
      </c>
      <c r="L140" s="225">
        <f>'Касс. план Обл. бюдж.'!L140+'Касс. план ХМАО'!L140</f>
        <v>0</v>
      </c>
      <c r="M140" s="225">
        <f>'Касс. план Обл. бюдж.'!M140+'Касс. план ХМАО'!M140</f>
        <v>0</v>
      </c>
      <c r="N140" s="225">
        <f>'Касс. план Обл. бюдж.'!N140+'Касс. план ХМАО'!N140</f>
        <v>0</v>
      </c>
      <c r="O140" s="225">
        <f>'Касс. план Обл. бюдж.'!O140+'Касс. план ХМАО'!O140</f>
        <v>0</v>
      </c>
      <c r="P140" s="225">
        <f>'Касс. план Обл. бюдж.'!P140+'Касс. план ХМАО'!P140</f>
        <v>0</v>
      </c>
      <c r="Q140" s="225">
        <f>'Касс. план Обл. бюдж.'!Q140+'Касс. план ХМАО'!Q140</f>
        <v>0</v>
      </c>
      <c r="R140" s="225">
        <f>'Касс. план Обл. бюдж.'!R140+'Касс. план ХМАО'!R140</f>
        <v>0</v>
      </c>
      <c r="S140" s="225">
        <f>'Касс. план Обл. бюдж.'!S140+'Касс. план ХМАО'!S140</f>
        <v>0</v>
      </c>
    </row>
    <row r="141" spans="2:19" x14ac:dyDescent="0.2">
      <c r="B141" s="229" t="s">
        <v>19</v>
      </c>
      <c r="C141" s="68" t="s">
        <v>58</v>
      </c>
      <c r="D141" s="227" t="s">
        <v>58</v>
      </c>
      <c r="E141" s="227" t="s">
        <v>58</v>
      </c>
      <c r="F141" s="227" t="s">
        <v>58</v>
      </c>
      <c r="G141" s="225" t="s">
        <v>183</v>
      </c>
      <c r="H141" s="225" t="s">
        <v>183</v>
      </c>
      <c r="I141" s="225" t="s">
        <v>183</v>
      </c>
      <c r="J141" s="225" t="s">
        <v>183</v>
      </c>
      <c r="K141" s="225" t="s">
        <v>183</v>
      </c>
      <c r="L141" s="225" t="s">
        <v>183</v>
      </c>
      <c r="M141" s="225" t="s">
        <v>183</v>
      </c>
      <c r="N141" s="225" t="s">
        <v>183</v>
      </c>
      <c r="O141" s="225" t="s">
        <v>183</v>
      </c>
      <c r="P141" s="225" t="s">
        <v>183</v>
      </c>
      <c r="Q141" s="225" t="s">
        <v>183</v>
      </c>
      <c r="R141" s="225" t="s">
        <v>183</v>
      </c>
      <c r="S141" s="225" t="s">
        <v>183</v>
      </c>
    </row>
    <row r="142" spans="2:19" ht="12.75" customHeight="1" x14ac:dyDescent="0.2">
      <c r="B142" s="418" t="s">
        <v>89</v>
      </c>
      <c r="C142" s="321" t="s">
        <v>275</v>
      </c>
      <c r="D142" s="417" t="s">
        <v>69</v>
      </c>
      <c r="E142" s="230" t="s">
        <v>58</v>
      </c>
      <c r="F142" s="230" t="s">
        <v>58</v>
      </c>
      <c r="G142" s="225">
        <f>'Касс. план Обл. бюдж.'!G142+'Касс. план ХМАО'!G142</f>
        <v>0</v>
      </c>
      <c r="H142" s="225">
        <f>'Касс. план Обл. бюдж.'!H142+'Касс. план ХМАО'!H142</f>
        <v>0</v>
      </c>
      <c r="I142" s="225">
        <f>'Касс. план Обл. бюдж.'!I142+'Касс. план ХМАО'!I142</f>
        <v>0</v>
      </c>
      <c r="J142" s="225">
        <f>'Касс. план Обл. бюдж.'!J142+'Касс. план ХМАО'!J142</f>
        <v>0</v>
      </c>
      <c r="K142" s="225">
        <f>'Касс. план Обл. бюдж.'!K142+'Касс. план ХМАО'!K142</f>
        <v>0</v>
      </c>
      <c r="L142" s="225">
        <f>'Касс. план Обл. бюдж.'!L142+'Касс. план ХМАО'!L142</f>
        <v>0</v>
      </c>
      <c r="M142" s="225">
        <f>'Касс. план Обл. бюдж.'!M142+'Касс. план ХМАО'!M142</f>
        <v>0</v>
      </c>
      <c r="N142" s="225">
        <f>'Касс. план Обл. бюдж.'!N142+'Касс. план ХМАО'!N142</f>
        <v>0</v>
      </c>
      <c r="O142" s="225">
        <f>'Касс. план Обл. бюдж.'!O142+'Касс. план ХМАО'!O142</f>
        <v>0</v>
      </c>
      <c r="P142" s="225">
        <f>'Касс. план Обл. бюдж.'!P142+'Касс. план ХМАО'!P142</f>
        <v>0</v>
      </c>
      <c r="Q142" s="225">
        <f>'Касс. план Обл. бюдж.'!Q142+'Касс. план ХМАО'!Q142</f>
        <v>0</v>
      </c>
      <c r="R142" s="225">
        <f>'Касс. план Обл. бюдж.'!R142+'Касс. план ХМАО'!R142</f>
        <v>0</v>
      </c>
      <c r="S142" s="225">
        <f>'Касс. план Обл. бюдж.'!S142+'Касс. план ХМАО'!S142</f>
        <v>0</v>
      </c>
    </row>
    <row r="143" spans="2:19" x14ac:dyDescent="0.2">
      <c r="B143" s="418"/>
      <c r="C143" s="321"/>
      <c r="D143" s="417"/>
      <c r="E143" s="227" t="s">
        <v>60</v>
      </c>
      <c r="F143" s="227" t="s">
        <v>61</v>
      </c>
      <c r="G143" s="225">
        <f>'Касс. план Обл. бюдж.'!G143+'Касс. план ХМАО'!G143</f>
        <v>0</v>
      </c>
      <c r="H143" s="225">
        <f>'Касс. план Обл. бюдж.'!H143+'Касс. план ХМАО'!H143</f>
        <v>0</v>
      </c>
      <c r="I143" s="225">
        <f>'Касс. план Обл. бюдж.'!I143+'Касс. план ХМАО'!I143</f>
        <v>0</v>
      </c>
      <c r="J143" s="225">
        <f>'Касс. план Обл. бюдж.'!J143+'Касс. план ХМАО'!J143</f>
        <v>0</v>
      </c>
      <c r="K143" s="225">
        <f>'Касс. план Обл. бюдж.'!K143+'Касс. план ХМАО'!K143</f>
        <v>0</v>
      </c>
      <c r="L143" s="225">
        <f>'Касс. план Обл. бюдж.'!L143+'Касс. план ХМАО'!L143</f>
        <v>0</v>
      </c>
      <c r="M143" s="225">
        <f>'Касс. план Обл. бюдж.'!M143+'Касс. план ХМАО'!M143</f>
        <v>0</v>
      </c>
      <c r="N143" s="225">
        <f>'Касс. план Обл. бюдж.'!N143+'Касс. план ХМАО'!N143</f>
        <v>0</v>
      </c>
      <c r="O143" s="225">
        <f>'Касс. план Обл. бюдж.'!O143+'Касс. план ХМАО'!O143</f>
        <v>0</v>
      </c>
      <c r="P143" s="225">
        <f>'Касс. план Обл. бюдж.'!P143+'Касс. план ХМАО'!P143</f>
        <v>0</v>
      </c>
      <c r="Q143" s="225">
        <f>'Касс. план Обл. бюдж.'!Q143+'Касс. план ХМАО'!Q143</f>
        <v>0</v>
      </c>
      <c r="R143" s="225">
        <f>'Касс. план Обл. бюдж.'!R143+'Касс. план ХМАО'!R143</f>
        <v>0</v>
      </c>
      <c r="S143" s="225">
        <f>'Касс. план Обл. бюдж.'!S143+'Касс. план ХМАО'!S143</f>
        <v>0</v>
      </c>
    </row>
    <row r="144" spans="2:19" x14ac:dyDescent="0.2">
      <c r="B144" s="418"/>
      <c r="C144" s="321"/>
      <c r="D144" s="417"/>
      <c r="E144" s="227" t="s">
        <v>62</v>
      </c>
      <c r="F144" s="227" t="s">
        <v>62</v>
      </c>
      <c r="G144" s="225">
        <f>'Касс. план Обл. бюдж.'!G144+'Касс. план ХМАО'!G144</f>
        <v>0</v>
      </c>
      <c r="H144" s="225">
        <f>'Касс. план Обл. бюдж.'!H144+'Касс. план ХМАО'!H144</f>
        <v>0</v>
      </c>
      <c r="I144" s="225">
        <f>'Касс. план Обл. бюдж.'!I144+'Касс. план ХМАО'!I144</f>
        <v>0</v>
      </c>
      <c r="J144" s="225">
        <f>'Касс. план Обл. бюдж.'!J144+'Касс. план ХМАО'!J144</f>
        <v>0</v>
      </c>
      <c r="K144" s="225">
        <f>'Касс. план Обл. бюдж.'!K144+'Касс. план ХМАО'!K144</f>
        <v>0</v>
      </c>
      <c r="L144" s="225">
        <f>'Касс. план Обл. бюдж.'!L144+'Касс. план ХМАО'!L144</f>
        <v>0</v>
      </c>
      <c r="M144" s="225">
        <f>'Касс. план Обл. бюдж.'!M144+'Касс. план ХМАО'!M144</f>
        <v>0</v>
      </c>
      <c r="N144" s="225">
        <f>'Касс. план Обл. бюдж.'!N144+'Касс. план ХМАО'!N144</f>
        <v>0</v>
      </c>
      <c r="O144" s="225">
        <f>'Касс. план Обл. бюдж.'!O144+'Касс. план ХМАО'!O144</f>
        <v>0</v>
      </c>
      <c r="P144" s="225">
        <f>'Касс. план Обл. бюдж.'!P144+'Касс. план ХМАО'!P144</f>
        <v>0</v>
      </c>
      <c r="Q144" s="225">
        <f>'Касс. план Обл. бюдж.'!Q144+'Касс. план ХМАО'!Q144</f>
        <v>0</v>
      </c>
      <c r="R144" s="225">
        <f>'Касс. план Обл. бюдж.'!R144+'Касс. план ХМАО'!R144</f>
        <v>0</v>
      </c>
      <c r="S144" s="225">
        <f>'Касс. план Обл. бюдж.'!S144+'Касс. план ХМАО'!S144</f>
        <v>0</v>
      </c>
    </row>
    <row r="145" spans="2:19" x14ac:dyDescent="0.2">
      <c r="B145" s="418"/>
      <c r="C145" s="321"/>
      <c r="D145" s="417"/>
      <c r="E145" s="227" t="s">
        <v>63</v>
      </c>
      <c r="F145" s="227" t="s">
        <v>61</v>
      </c>
      <c r="G145" s="225">
        <f>'Касс. план Обл. бюдж.'!G145+'Касс. план ХМАО'!G145</f>
        <v>0</v>
      </c>
      <c r="H145" s="225">
        <f>'Касс. план Обл. бюдж.'!H145+'Касс. план ХМАО'!H145</f>
        <v>0</v>
      </c>
      <c r="I145" s="225">
        <f>'Касс. план Обл. бюдж.'!I145+'Касс. план ХМАО'!I145</f>
        <v>0</v>
      </c>
      <c r="J145" s="225">
        <f>'Касс. план Обл. бюдж.'!J145+'Касс. план ХМАО'!J145</f>
        <v>0</v>
      </c>
      <c r="K145" s="225">
        <f>'Касс. план Обл. бюдж.'!K145+'Касс. план ХМАО'!K145</f>
        <v>0</v>
      </c>
      <c r="L145" s="225">
        <f>'Касс. план Обл. бюдж.'!L145+'Касс. план ХМАО'!L145</f>
        <v>0</v>
      </c>
      <c r="M145" s="225">
        <f>'Касс. план Обл. бюдж.'!M145+'Касс. план ХМАО'!M145</f>
        <v>0</v>
      </c>
      <c r="N145" s="225">
        <f>'Касс. план Обл. бюдж.'!N145+'Касс. план ХМАО'!N145</f>
        <v>0</v>
      </c>
      <c r="O145" s="225">
        <f>'Касс. план Обл. бюдж.'!O145+'Касс. план ХМАО'!O145</f>
        <v>0</v>
      </c>
      <c r="P145" s="225">
        <f>'Касс. план Обл. бюдж.'!P145+'Касс. план ХМАО'!P145</f>
        <v>0</v>
      </c>
      <c r="Q145" s="225">
        <f>'Касс. план Обл. бюдж.'!Q145+'Касс. план ХМАО'!Q145</f>
        <v>0</v>
      </c>
      <c r="R145" s="225">
        <f>'Касс. план Обл. бюдж.'!R145+'Касс. план ХМАО'!R145</f>
        <v>0</v>
      </c>
      <c r="S145" s="225">
        <f>'Касс. план Обл. бюдж.'!S145+'Касс. план ХМАО'!S145</f>
        <v>0</v>
      </c>
    </row>
    <row r="146" spans="2:19" x14ac:dyDescent="0.2">
      <c r="B146" s="418"/>
      <c r="C146" s="321"/>
      <c r="D146" s="417"/>
      <c r="E146" s="227" t="s">
        <v>64</v>
      </c>
      <c r="F146" s="227" t="s">
        <v>65</v>
      </c>
      <c r="G146" s="225">
        <f>'Касс. план Обл. бюдж.'!G146+'Касс. план ХМАО'!G146</f>
        <v>0</v>
      </c>
      <c r="H146" s="225">
        <f>'Касс. план Обл. бюдж.'!H146+'Касс. план ХМАО'!H146</f>
        <v>0</v>
      </c>
      <c r="I146" s="225">
        <f>'Касс. план Обл. бюдж.'!I146+'Касс. план ХМАО'!I146</f>
        <v>0</v>
      </c>
      <c r="J146" s="225">
        <f>'Касс. план Обл. бюдж.'!J146+'Касс. план ХМАО'!J146</f>
        <v>0</v>
      </c>
      <c r="K146" s="225">
        <f>'Касс. план Обл. бюдж.'!K146+'Касс. план ХМАО'!K146</f>
        <v>0</v>
      </c>
      <c r="L146" s="225">
        <f>'Касс. план Обл. бюдж.'!L146+'Касс. план ХМАО'!L146</f>
        <v>0</v>
      </c>
      <c r="M146" s="225">
        <f>'Касс. план Обл. бюдж.'!M146+'Касс. план ХМАО'!M146</f>
        <v>0</v>
      </c>
      <c r="N146" s="225">
        <f>'Касс. план Обл. бюдж.'!N146+'Касс. план ХМАО'!N146</f>
        <v>0</v>
      </c>
      <c r="O146" s="225">
        <f>'Касс. план Обл. бюдж.'!O146+'Касс. план ХМАО'!O146</f>
        <v>0</v>
      </c>
      <c r="P146" s="225">
        <f>'Касс. план Обл. бюдж.'!P146+'Касс. план ХМАО'!P146</f>
        <v>0</v>
      </c>
      <c r="Q146" s="225">
        <f>'Касс. план Обл. бюдж.'!Q146+'Касс. план ХМАО'!Q146</f>
        <v>0</v>
      </c>
      <c r="R146" s="225">
        <f>'Касс. план Обл. бюдж.'!R146+'Касс. план ХМАО'!R146</f>
        <v>0</v>
      </c>
      <c r="S146" s="225">
        <f>'Касс. план Обл. бюдж.'!S146+'Касс. план ХМАО'!S146</f>
        <v>0</v>
      </c>
    </row>
    <row r="147" spans="2:19" x14ac:dyDescent="0.2">
      <c r="B147" s="418"/>
      <c r="C147" s="321"/>
      <c r="D147" s="417"/>
      <c r="E147" s="227" t="s">
        <v>64</v>
      </c>
      <c r="F147" s="227" t="s">
        <v>66</v>
      </c>
      <c r="G147" s="225">
        <f>'Касс. план Обл. бюдж.'!G147+'Касс. план ХМАО'!G147</f>
        <v>0</v>
      </c>
      <c r="H147" s="225">
        <f>'Касс. план Обл. бюдж.'!H147+'Касс. план ХМАО'!H147</f>
        <v>0</v>
      </c>
      <c r="I147" s="225">
        <f>'Касс. план Обл. бюдж.'!I147+'Касс. план ХМАО'!I147</f>
        <v>0</v>
      </c>
      <c r="J147" s="225">
        <f>'Касс. план Обл. бюдж.'!J147+'Касс. план ХМАО'!J147</f>
        <v>0</v>
      </c>
      <c r="K147" s="225">
        <f>'Касс. план Обл. бюдж.'!K147+'Касс. план ХМАО'!K147</f>
        <v>0</v>
      </c>
      <c r="L147" s="225">
        <f>'Касс. план Обл. бюдж.'!L147+'Касс. план ХМАО'!L147</f>
        <v>0</v>
      </c>
      <c r="M147" s="225">
        <f>'Касс. план Обл. бюдж.'!M147+'Касс. план ХМАО'!M147</f>
        <v>0</v>
      </c>
      <c r="N147" s="225">
        <f>'Касс. план Обл. бюдж.'!N147+'Касс. план ХМАО'!N147</f>
        <v>0</v>
      </c>
      <c r="O147" s="225">
        <f>'Касс. план Обл. бюдж.'!O147+'Касс. план ХМАО'!O147</f>
        <v>0</v>
      </c>
      <c r="P147" s="225">
        <f>'Касс. план Обл. бюдж.'!P147+'Касс. план ХМАО'!P147</f>
        <v>0</v>
      </c>
      <c r="Q147" s="225">
        <f>'Касс. план Обл. бюдж.'!Q147+'Касс. план ХМАО'!Q147</f>
        <v>0</v>
      </c>
      <c r="R147" s="225">
        <f>'Касс. план Обл. бюдж.'!R147+'Касс. план ХМАО'!R147</f>
        <v>0</v>
      </c>
      <c r="S147" s="225">
        <f>'Касс. план Обл. бюдж.'!S147+'Касс. план ХМАО'!S147</f>
        <v>0</v>
      </c>
    </row>
    <row r="148" spans="2:19" ht="12.75" customHeight="1" x14ac:dyDescent="0.2">
      <c r="B148" s="418"/>
      <c r="C148" s="321"/>
      <c r="D148" s="417" t="s">
        <v>211</v>
      </c>
      <c r="E148" s="230" t="s">
        <v>58</v>
      </c>
      <c r="F148" s="230" t="s">
        <v>58</v>
      </c>
      <c r="G148" s="225">
        <f>'Касс. план Обл. бюдж.'!G148+'Касс. план ХМАО'!G148</f>
        <v>0</v>
      </c>
      <c r="H148" s="225">
        <f>'Касс. план Обл. бюдж.'!H148+'Касс. план ХМАО'!H148</f>
        <v>0</v>
      </c>
      <c r="I148" s="225">
        <f>'Касс. план Обл. бюдж.'!I148+'Касс. план ХМАО'!I148</f>
        <v>0</v>
      </c>
      <c r="J148" s="225">
        <f>'Касс. план Обл. бюдж.'!J148+'Касс. план ХМАО'!J148</f>
        <v>0</v>
      </c>
      <c r="K148" s="225">
        <f>'Касс. план Обл. бюдж.'!K148+'Касс. план ХМАО'!K148</f>
        <v>0</v>
      </c>
      <c r="L148" s="225">
        <f>'Касс. план Обл. бюдж.'!L148+'Касс. план ХМАО'!L148</f>
        <v>0</v>
      </c>
      <c r="M148" s="225">
        <f>'Касс. план Обл. бюдж.'!M148+'Касс. план ХМАО'!M148</f>
        <v>0</v>
      </c>
      <c r="N148" s="225">
        <f>'Касс. план Обл. бюдж.'!N148+'Касс. план ХМАО'!N148</f>
        <v>0</v>
      </c>
      <c r="O148" s="225">
        <f>'Касс. план Обл. бюдж.'!O148+'Касс. план ХМАО'!O148</f>
        <v>0</v>
      </c>
      <c r="P148" s="225">
        <f>'Касс. план Обл. бюдж.'!P148+'Касс. план ХМАО'!P148</f>
        <v>0</v>
      </c>
      <c r="Q148" s="225">
        <f>'Касс. план Обл. бюдж.'!Q148+'Касс. план ХМАО'!Q148</f>
        <v>0</v>
      </c>
      <c r="R148" s="225">
        <f>'Касс. план Обл. бюдж.'!R148+'Касс. план ХМАО'!R148</f>
        <v>0</v>
      </c>
      <c r="S148" s="225">
        <f>'Касс. план Обл. бюдж.'!S148+'Касс. план ХМАО'!S148</f>
        <v>0</v>
      </c>
    </row>
    <row r="149" spans="2:19" x14ac:dyDescent="0.2">
      <c r="B149" s="418"/>
      <c r="C149" s="321"/>
      <c r="D149" s="417"/>
      <c r="E149" s="227" t="s">
        <v>60</v>
      </c>
      <c r="F149" s="227" t="s">
        <v>61</v>
      </c>
      <c r="G149" s="225">
        <f>'Касс. план Обл. бюдж.'!G149+'Касс. план ХМАО'!G149</f>
        <v>0</v>
      </c>
      <c r="H149" s="225">
        <f>'Касс. план Обл. бюдж.'!H149+'Касс. план ХМАО'!H149</f>
        <v>0</v>
      </c>
      <c r="I149" s="225">
        <f>'Касс. план Обл. бюдж.'!I149+'Касс. план ХМАО'!I149</f>
        <v>0</v>
      </c>
      <c r="J149" s="225">
        <f>'Касс. план Обл. бюдж.'!J149+'Касс. план ХМАО'!J149</f>
        <v>0</v>
      </c>
      <c r="K149" s="225">
        <f>'Касс. план Обл. бюдж.'!K149+'Касс. план ХМАО'!K149</f>
        <v>0</v>
      </c>
      <c r="L149" s="225">
        <f>'Касс. план Обл. бюдж.'!L149+'Касс. план ХМАО'!L149</f>
        <v>0</v>
      </c>
      <c r="M149" s="225">
        <f>'Касс. план Обл. бюдж.'!M149+'Касс. план ХМАО'!M149</f>
        <v>0</v>
      </c>
      <c r="N149" s="225">
        <f>'Касс. план Обл. бюдж.'!N149+'Касс. план ХМАО'!N149</f>
        <v>0</v>
      </c>
      <c r="O149" s="225">
        <f>'Касс. план Обл. бюдж.'!O149+'Касс. план ХМАО'!O149</f>
        <v>0</v>
      </c>
      <c r="P149" s="225">
        <f>'Касс. план Обл. бюдж.'!P149+'Касс. план ХМАО'!P149</f>
        <v>0</v>
      </c>
      <c r="Q149" s="225">
        <f>'Касс. план Обл. бюдж.'!Q149+'Касс. план ХМАО'!Q149</f>
        <v>0</v>
      </c>
      <c r="R149" s="225">
        <f>'Касс. план Обл. бюдж.'!R149+'Касс. план ХМАО'!R149</f>
        <v>0</v>
      </c>
      <c r="S149" s="225">
        <f>'Касс. план Обл. бюдж.'!S149+'Касс. план ХМАО'!S149</f>
        <v>0</v>
      </c>
    </row>
    <row r="150" spans="2:19" x14ac:dyDescent="0.2">
      <c r="B150" s="418"/>
      <c r="C150" s="321"/>
      <c r="D150" s="417"/>
      <c r="E150" s="227" t="s">
        <v>62</v>
      </c>
      <c r="F150" s="227" t="s">
        <v>62</v>
      </c>
      <c r="G150" s="225">
        <f>'Касс. план Обл. бюдж.'!G150+'Касс. план ХМАО'!G150</f>
        <v>0</v>
      </c>
      <c r="H150" s="225">
        <f>'Касс. план Обл. бюдж.'!H150+'Касс. план ХМАО'!H150</f>
        <v>0</v>
      </c>
      <c r="I150" s="225">
        <f>'Касс. план Обл. бюдж.'!I150+'Касс. план ХМАО'!I150</f>
        <v>0</v>
      </c>
      <c r="J150" s="225">
        <f>'Касс. план Обл. бюдж.'!J150+'Касс. план ХМАО'!J150</f>
        <v>0</v>
      </c>
      <c r="K150" s="225">
        <f>'Касс. план Обл. бюдж.'!K150+'Касс. план ХМАО'!K150</f>
        <v>0</v>
      </c>
      <c r="L150" s="225">
        <f>'Касс. план Обл. бюдж.'!L150+'Касс. план ХМАО'!L150</f>
        <v>0</v>
      </c>
      <c r="M150" s="225">
        <f>'Касс. план Обл. бюдж.'!M150+'Касс. план ХМАО'!M150</f>
        <v>0</v>
      </c>
      <c r="N150" s="225">
        <f>'Касс. план Обл. бюдж.'!N150+'Касс. план ХМАО'!N150</f>
        <v>0</v>
      </c>
      <c r="O150" s="225">
        <f>'Касс. план Обл. бюдж.'!O150+'Касс. план ХМАО'!O150</f>
        <v>0</v>
      </c>
      <c r="P150" s="225">
        <f>'Касс. план Обл. бюдж.'!P150+'Касс. план ХМАО'!P150</f>
        <v>0</v>
      </c>
      <c r="Q150" s="225">
        <f>'Касс. план Обл. бюдж.'!Q150+'Касс. план ХМАО'!Q150</f>
        <v>0</v>
      </c>
      <c r="R150" s="225">
        <f>'Касс. план Обл. бюдж.'!R150+'Касс. план ХМАО'!R150</f>
        <v>0</v>
      </c>
      <c r="S150" s="225">
        <f>'Касс. план Обл. бюдж.'!S150+'Касс. план ХМАО'!S150</f>
        <v>0</v>
      </c>
    </row>
    <row r="151" spans="2:19" x14ac:dyDescent="0.2">
      <c r="B151" s="418"/>
      <c r="C151" s="321"/>
      <c r="D151" s="417"/>
      <c r="E151" s="227" t="s">
        <v>63</v>
      </c>
      <c r="F151" s="227" t="s">
        <v>61</v>
      </c>
      <c r="G151" s="225">
        <f>'Касс. план Обл. бюдж.'!G151+'Касс. план ХМАО'!G151</f>
        <v>0</v>
      </c>
      <c r="H151" s="225">
        <f>'Касс. план Обл. бюдж.'!H151+'Касс. план ХМАО'!H151</f>
        <v>0</v>
      </c>
      <c r="I151" s="225">
        <f>'Касс. план Обл. бюдж.'!I151+'Касс. план ХМАО'!I151</f>
        <v>0</v>
      </c>
      <c r="J151" s="225">
        <f>'Касс. план Обл. бюдж.'!J151+'Касс. план ХМАО'!J151</f>
        <v>0</v>
      </c>
      <c r="K151" s="225">
        <f>'Касс. план Обл. бюдж.'!K151+'Касс. план ХМАО'!K151</f>
        <v>0</v>
      </c>
      <c r="L151" s="225">
        <f>'Касс. план Обл. бюдж.'!L151+'Касс. план ХМАО'!L151</f>
        <v>0</v>
      </c>
      <c r="M151" s="225">
        <f>'Касс. план Обл. бюдж.'!M151+'Касс. план ХМАО'!M151</f>
        <v>0</v>
      </c>
      <c r="N151" s="225">
        <f>'Касс. план Обл. бюдж.'!N151+'Касс. план ХМАО'!N151</f>
        <v>0</v>
      </c>
      <c r="O151" s="225">
        <f>'Касс. план Обл. бюдж.'!O151+'Касс. план ХМАО'!O151</f>
        <v>0</v>
      </c>
      <c r="P151" s="225">
        <f>'Касс. план Обл. бюдж.'!P151+'Касс. план ХМАО'!P151</f>
        <v>0</v>
      </c>
      <c r="Q151" s="225">
        <f>'Касс. план Обл. бюдж.'!Q151+'Касс. план ХМАО'!Q151</f>
        <v>0</v>
      </c>
      <c r="R151" s="225">
        <f>'Касс. план Обл. бюдж.'!R151+'Касс. план ХМАО'!R151</f>
        <v>0</v>
      </c>
      <c r="S151" s="225">
        <f>'Касс. план Обл. бюдж.'!S151+'Касс. план ХМАО'!S151</f>
        <v>0</v>
      </c>
    </row>
    <row r="152" spans="2:19" x14ac:dyDescent="0.2">
      <c r="B152" s="418"/>
      <c r="C152" s="321"/>
      <c r="D152" s="417"/>
      <c r="E152" s="227" t="s">
        <v>64</v>
      </c>
      <c r="F152" s="227" t="s">
        <v>65</v>
      </c>
      <c r="G152" s="225">
        <f>'Касс. план Обл. бюдж.'!G152+'Касс. план ХМАО'!G152</f>
        <v>0</v>
      </c>
      <c r="H152" s="225">
        <f>'Касс. план Обл. бюдж.'!H152+'Касс. план ХМАО'!H152</f>
        <v>0</v>
      </c>
      <c r="I152" s="225">
        <f>'Касс. план Обл. бюдж.'!I152+'Касс. план ХМАО'!I152</f>
        <v>0</v>
      </c>
      <c r="J152" s="225">
        <f>'Касс. план Обл. бюдж.'!J152+'Касс. план ХМАО'!J152</f>
        <v>0</v>
      </c>
      <c r="K152" s="225">
        <f>'Касс. план Обл. бюдж.'!K152+'Касс. план ХМАО'!K152</f>
        <v>0</v>
      </c>
      <c r="L152" s="225">
        <f>'Касс. план Обл. бюдж.'!L152+'Касс. план ХМАО'!L152</f>
        <v>0</v>
      </c>
      <c r="M152" s="225">
        <f>'Касс. план Обл. бюдж.'!M152+'Касс. план ХМАО'!M152</f>
        <v>0</v>
      </c>
      <c r="N152" s="225">
        <f>'Касс. план Обл. бюдж.'!N152+'Касс. план ХМАО'!N152</f>
        <v>0</v>
      </c>
      <c r="O152" s="225">
        <f>'Касс. план Обл. бюдж.'!O152+'Касс. план ХМАО'!O152</f>
        <v>0</v>
      </c>
      <c r="P152" s="225">
        <f>'Касс. план Обл. бюдж.'!P152+'Касс. план ХМАО'!P152</f>
        <v>0</v>
      </c>
      <c r="Q152" s="225">
        <f>'Касс. план Обл. бюдж.'!Q152+'Касс. план ХМАО'!Q152</f>
        <v>0</v>
      </c>
      <c r="R152" s="225">
        <f>'Касс. план Обл. бюдж.'!R152+'Касс. план ХМАО'!R152</f>
        <v>0</v>
      </c>
      <c r="S152" s="225">
        <f>'Касс. план Обл. бюдж.'!S152+'Касс. план ХМАО'!S152</f>
        <v>0</v>
      </c>
    </row>
    <row r="153" spans="2:19" x14ac:dyDescent="0.2">
      <c r="B153" s="418"/>
      <c r="C153" s="321"/>
      <c r="D153" s="417"/>
      <c r="E153" s="227" t="s">
        <v>64</v>
      </c>
      <c r="F153" s="227" t="s">
        <v>66</v>
      </c>
      <c r="G153" s="225">
        <f>'Касс. план Обл. бюдж.'!G153+'Касс. план ХМАО'!G153</f>
        <v>0</v>
      </c>
      <c r="H153" s="225">
        <f>'Касс. план Обл. бюдж.'!H153+'Касс. план ХМАО'!H153</f>
        <v>0</v>
      </c>
      <c r="I153" s="225">
        <f>'Касс. план Обл. бюдж.'!I153+'Касс. план ХМАО'!I153</f>
        <v>0</v>
      </c>
      <c r="J153" s="225">
        <f>'Касс. план Обл. бюдж.'!J153+'Касс. план ХМАО'!J153</f>
        <v>0</v>
      </c>
      <c r="K153" s="225">
        <f>'Касс. план Обл. бюдж.'!K153+'Касс. план ХМАО'!K153</f>
        <v>0</v>
      </c>
      <c r="L153" s="225">
        <f>'Касс. план Обл. бюдж.'!L153+'Касс. план ХМАО'!L153</f>
        <v>0</v>
      </c>
      <c r="M153" s="225">
        <f>'Касс. план Обл. бюдж.'!M153+'Касс. план ХМАО'!M153</f>
        <v>0</v>
      </c>
      <c r="N153" s="225">
        <f>'Касс. план Обл. бюдж.'!N153+'Касс. план ХМАО'!N153</f>
        <v>0</v>
      </c>
      <c r="O153" s="225">
        <f>'Касс. план Обл. бюдж.'!O153+'Касс. план ХМАО'!O153</f>
        <v>0</v>
      </c>
      <c r="P153" s="225">
        <f>'Касс. план Обл. бюдж.'!P153+'Касс. план ХМАО'!P153</f>
        <v>0</v>
      </c>
      <c r="Q153" s="225">
        <f>'Касс. план Обл. бюдж.'!Q153+'Касс. план ХМАО'!Q153</f>
        <v>0</v>
      </c>
      <c r="R153" s="225">
        <f>'Касс. план Обл. бюдж.'!R153+'Касс. план ХМАО'!R153</f>
        <v>0</v>
      </c>
      <c r="S153" s="225">
        <f>'Касс. план Обл. бюдж.'!S153+'Касс. план ХМАО'!S153</f>
        <v>0</v>
      </c>
    </row>
    <row r="154" spans="2:19" ht="12.75" customHeight="1" x14ac:dyDescent="0.2">
      <c r="B154" s="418"/>
      <c r="C154" s="321"/>
      <c r="D154" s="417" t="s">
        <v>231</v>
      </c>
      <c r="E154" s="230" t="s">
        <v>58</v>
      </c>
      <c r="F154" s="230" t="s">
        <v>58</v>
      </c>
      <c r="G154" s="225">
        <f>'Касс. план Обл. бюдж.'!G154+'Касс. план ХМАО'!G154</f>
        <v>0</v>
      </c>
      <c r="H154" s="225">
        <f>'Касс. план Обл. бюдж.'!H154+'Касс. план ХМАО'!H154</f>
        <v>0</v>
      </c>
      <c r="I154" s="225">
        <f>'Касс. план Обл. бюдж.'!I154+'Касс. план ХМАО'!I154</f>
        <v>0</v>
      </c>
      <c r="J154" s="225">
        <f>'Касс. план Обл. бюдж.'!J154+'Касс. план ХМАО'!J154</f>
        <v>0</v>
      </c>
      <c r="K154" s="225">
        <f>'Касс. план Обл. бюдж.'!K154+'Касс. план ХМАО'!K154</f>
        <v>0</v>
      </c>
      <c r="L154" s="225">
        <f>'Касс. план Обл. бюдж.'!L154+'Касс. план ХМАО'!L154</f>
        <v>0</v>
      </c>
      <c r="M154" s="225">
        <f>'Касс. план Обл. бюдж.'!M154+'Касс. план ХМАО'!M154</f>
        <v>0</v>
      </c>
      <c r="N154" s="225">
        <f>'Касс. план Обл. бюдж.'!N154+'Касс. план ХМАО'!N154</f>
        <v>0</v>
      </c>
      <c r="O154" s="225">
        <f>'Касс. план Обл. бюдж.'!O154+'Касс. план ХМАО'!O154</f>
        <v>0</v>
      </c>
      <c r="P154" s="225">
        <f>'Касс. план Обл. бюдж.'!P154+'Касс. план ХМАО'!P154</f>
        <v>0</v>
      </c>
      <c r="Q154" s="225">
        <f>'Касс. план Обл. бюдж.'!Q154+'Касс. план ХМАО'!Q154</f>
        <v>0</v>
      </c>
      <c r="R154" s="225">
        <f>'Касс. план Обл. бюдж.'!R154+'Касс. план ХМАО'!R154</f>
        <v>0</v>
      </c>
      <c r="S154" s="225">
        <f>'Касс. план Обл. бюдж.'!S154+'Касс. план ХМАО'!S154</f>
        <v>0</v>
      </c>
    </row>
    <row r="155" spans="2:19" x14ac:dyDescent="0.2">
      <c r="B155" s="418"/>
      <c r="C155" s="321"/>
      <c r="D155" s="417"/>
      <c r="E155" s="227" t="s">
        <v>60</v>
      </c>
      <c r="F155" s="227" t="s">
        <v>61</v>
      </c>
      <c r="G155" s="225">
        <f>'Касс. план Обл. бюдж.'!G155+'Касс. план ХМАО'!G155</f>
        <v>0</v>
      </c>
      <c r="H155" s="225">
        <f>'Касс. план Обл. бюдж.'!H155+'Касс. план ХМАО'!H155</f>
        <v>0</v>
      </c>
      <c r="I155" s="225">
        <f>'Касс. план Обл. бюдж.'!I155+'Касс. план ХМАО'!I155</f>
        <v>0</v>
      </c>
      <c r="J155" s="225">
        <f>'Касс. план Обл. бюдж.'!J155+'Касс. план ХМАО'!J155</f>
        <v>0</v>
      </c>
      <c r="K155" s="225">
        <f>'Касс. план Обл. бюдж.'!K155+'Касс. план ХМАО'!K155</f>
        <v>0</v>
      </c>
      <c r="L155" s="225">
        <f>'Касс. план Обл. бюдж.'!L155+'Касс. план ХМАО'!L155</f>
        <v>0</v>
      </c>
      <c r="M155" s="225">
        <f>'Касс. план Обл. бюдж.'!M155+'Касс. план ХМАО'!M155</f>
        <v>0</v>
      </c>
      <c r="N155" s="225">
        <f>'Касс. план Обл. бюдж.'!N155+'Касс. план ХМАО'!N155</f>
        <v>0</v>
      </c>
      <c r="O155" s="225">
        <f>'Касс. план Обл. бюдж.'!O155+'Касс. план ХМАО'!O155</f>
        <v>0</v>
      </c>
      <c r="P155" s="225">
        <f>'Касс. план Обл. бюдж.'!P155+'Касс. план ХМАО'!P155</f>
        <v>0</v>
      </c>
      <c r="Q155" s="225">
        <f>'Касс. план Обл. бюдж.'!Q155+'Касс. план ХМАО'!Q155</f>
        <v>0</v>
      </c>
      <c r="R155" s="225">
        <f>'Касс. план Обл. бюдж.'!R155+'Касс. план ХМАО'!R155</f>
        <v>0</v>
      </c>
      <c r="S155" s="225">
        <f>'Касс. план Обл. бюдж.'!S155+'Касс. план ХМАО'!S155</f>
        <v>0</v>
      </c>
    </row>
    <row r="156" spans="2:19" x14ac:dyDescent="0.2">
      <c r="B156" s="418"/>
      <c r="C156" s="321"/>
      <c r="D156" s="417"/>
      <c r="E156" s="227" t="s">
        <v>62</v>
      </c>
      <c r="F156" s="227" t="s">
        <v>62</v>
      </c>
      <c r="G156" s="225">
        <f>'Касс. план Обл. бюдж.'!G156+'Касс. план ХМАО'!G156</f>
        <v>0</v>
      </c>
      <c r="H156" s="225">
        <f>'Касс. план Обл. бюдж.'!H156+'Касс. план ХМАО'!H156</f>
        <v>0</v>
      </c>
      <c r="I156" s="225">
        <f>'Касс. план Обл. бюдж.'!I156+'Касс. план ХМАО'!I156</f>
        <v>0</v>
      </c>
      <c r="J156" s="225">
        <f>'Касс. план Обл. бюдж.'!J156+'Касс. план ХМАО'!J156</f>
        <v>0</v>
      </c>
      <c r="K156" s="225">
        <f>'Касс. план Обл. бюдж.'!K156+'Касс. план ХМАО'!K156</f>
        <v>0</v>
      </c>
      <c r="L156" s="225">
        <f>'Касс. план Обл. бюдж.'!L156+'Касс. план ХМАО'!L156</f>
        <v>0</v>
      </c>
      <c r="M156" s="225">
        <f>'Касс. план Обл. бюдж.'!M156+'Касс. план ХМАО'!M156</f>
        <v>0</v>
      </c>
      <c r="N156" s="225">
        <f>'Касс. план Обл. бюдж.'!N156+'Касс. план ХМАО'!N156</f>
        <v>0</v>
      </c>
      <c r="O156" s="225">
        <f>'Касс. план Обл. бюдж.'!O156+'Касс. план ХМАО'!O156</f>
        <v>0</v>
      </c>
      <c r="P156" s="225">
        <f>'Касс. план Обл. бюдж.'!P156+'Касс. план ХМАО'!P156</f>
        <v>0</v>
      </c>
      <c r="Q156" s="225">
        <f>'Касс. план Обл. бюдж.'!Q156+'Касс. план ХМАО'!Q156</f>
        <v>0</v>
      </c>
      <c r="R156" s="225">
        <f>'Касс. план Обл. бюдж.'!R156+'Касс. план ХМАО'!R156</f>
        <v>0</v>
      </c>
      <c r="S156" s="225">
        <f>'Касс. план Обл. бюдж.'!S156+'Касс. план ХМАО'!S156</f>
        <v>0</v>
      </c>
    </row>
    <row r="157" spans="2:19" x14ac:dyDescent="0.2">
      <c r="B157" s="418"/>
      <c r="C157" s="321"/>
      <c r="D157" s="417"/>
      <c r="E157" s="227" t="s">
        <v>63</v>
      </c>
      <c r="F157" s="227" t="s">
        <v>61</v>
      </c>
      <c r="G157" s="225">
        <f>'Касс. план Обл. бюдж.'!G157+'Касс. план ХМАО'!G157</f>
        <v>0</v>
      </c>
      <c r="H157" s="225">
        <f>'Касс. план Обл. бюдж.'!H157+'Касс. план ХМАО'!H157</f>
        <v>0</v>
      </c>
      <c r="I157" s="225">
        <f>'Касс. план Обл. бюдж.'!I157+'Касс. план ХМАО'!I157</f>
        <v>0</v>
      </c>
      <c r="J157" s="225">
        <f>'Касс. план Обл. бюдж.'!J157+'Касс. план ХМАО'!J157</f>
        <v>0</v>
      </c>
      <c r="K157" s="225">
        <f>'Касс. план Обл. бюдж.'!K157+'Касс. план ХМАО'!K157</f>
        <v>0</v>
      </c>
      <c r="L157" s="225">
        <f>'Касс. план Обл. бюдж.'!L157+'Касс. план ХМАО'!L157</f>
        <v>0</v>
      </c>
      <c r="M157" s="225">
        <f>'Касс. план Обл. бюдж.'!M157+'Касс. план ХМАО'!M157</f>
        <v>0</v>
      </c>
      <c r="N157" s="225">
        <f>'Касс. план Обл. бюдж.'!N157+'Касс. план ХМАО'!N157</f>
        <v>0</v>
      </c>
      <c r="O157" s="225">
        <f>'Касс. план Обл. бюдж.'!O157+'Касс. план ХМАО'!O157</f>
        <v>0</v>
      </c>
      <c r="P157" s="225">
        <f>'Касс. план Обл. бюдж.'!P157+'Касс. план ХМАО'!P157</f>
        <v>0</v>
      </c>
      <c r="Q157" s="225">
        <f>'Касс. план Обл. бюдж.'!Q157+'Касс. план ХМАО'!Q157</f>
        <v>0</v>
      </c>
      <c r="R157" s="225">
        <f>'Касс. план Обл. бюдж.'!R157+'Касс. план ХМАО'!R157</f>
        <v>0</v>
      </c>
      <c r="S157" s="225">
        <f>'Касс. план Обл. бюдж.'!S157+'Касс. план ХМАО'!S157</f>
        <v>0</v>
      </c>
    </row>
    <row r="158" spans="2:19" x14ac:dyDescent="0.2">
      <c r="B158" s="418"/>
      <c r="C158" s="321"/>
      <c r="D158" s="417"/>
      <c r="E158" s="227" t="s">
        <v>64</v>
      </c>
      <c r="F158" s="227" t="s">
        <v>65</v>
      </c>
      <c r="G158" s="225">
        <f>'Касс. план Обл. бюдж.'!G158+'Касс. план ХМАО'!G158</f>
        <v>0</v>
      </c>
      <c r="H158" s="225">
        <f>'Касс. план Обл. бюдж.'!H158+'Касс. план ХМАО'!H158</f>
        <v>0</v>
      </c>
      <c r="I158" s="225">
        <f>'Касс. план Обл. бюдж.'!I158+'Касс. план ХМАО'!I158</f>
        <v>0</v>
      </c>
      <c r="J158" s="225">
        <f>'Касс. план Обл. бюдж.'!J158+'Касс. план ХМАО'!J158</f>
        <v>0</v>
      </c>
      <c r="K158" s="225">
        <f>'Касс. план Обл. бюдж.'!K158+'Касс. план ХМАО'!K158</f>
        <v>0</v>
      </c>
      <c r="L158" s="225">
        <f>'Касс. план Обл. бюдж.'!L158+'Касс. план ХМАО'!L158</f>
        <v>0</v>
      </c>
      <c r="M158" s="225">
        <f>'Касс. план Обл. бюдж.'!M158+'Касс. план ХМАО'!M158</f>
        <v>0</v>
      </c>
      <c r="N158" s="225">
        <f>'Касс. план Обл. бюдж.'!N158+'Касс. план ХМАО'!N158</f>
        <v>0</v>
      </c>
      <c r="O158" s="225">
        <f>'Касс. план Обл. бюдж.'!O158+'Касс. план ХМАО'!O158</f>
        <v>0</v>
      </c>
      <c r="P158" s="225">
        <f>'Касс. план Обл. бюдж.'!P158+'Касс. план ХМАО'!P158</f>
        <v>0</v>
      </c>
      <c r="Q158" s="225">
        <f>'Касс. план Обл. бюдж.'!Q158+'Касс. план ХМАО'!Q158</f>
        <v>0</v>
      </c>
      <c r="R158" s="225">
        <f>'Касс. план Обл. бюдж.'!R158+'Касс. план ХМАО'!R158</f>
        <v>0</v>
      </c>
      <c r="S158" s="225">
        <f>'Касс. план Обл. бюдж.'!S158+'Касс. план ХМАО'!S158</f>
        <v>0</v>
      </c>
    </row>
    <row r="159" spans="2:19" x14ac:dyDescent="0.2">
      <c r="B159" s="418"/>
      <c r="C159" s="321"/>
      <c r="D159" s="417"/>
      <c r="E159" s="227" t="s">
        <v>64</v>
      </c>
      <c r="F159" s="227" t="s">
        <v>66</v>
      </c>
      <c r="G159" s="225">
        <f>'Касс. план Обл. бюдж.'!G159+'Касс. план ХМАО'!G159</f>
        <v>0</v>
      </c>
      <c r="H159" s="225">
        <f>'Касс. план Обл. бюдж.'!H159+'Касс. план ХМАО'!H159</f>
        <v>0</v>
      </c>
      <c r="I159" s="225">
        <f>'Касс. план Обл. бюдж.'!I159+'Касс. план ХМАО'!I159</f>
        <v>0</v>
      </c>
      <c r="J159" s="225">
        <f>'Касс. план Обл. бюдж.'!J159+'Касс. план ХМАО'!J159</f>
        <v>0</v>
      </c>
      <c r="K159" s="225">
        <f>'Касс. план Обл. бюдж.'!K159+'Касс. план ХМАО'!K159</f>
        <v>0</v>
      </c>
      <c r="L159" s="225">
        <f>'Касс. план Обл. бюдж.'!L159+'Касс. план ХМАО'!L159</f>
        <v>0</v>
      </c>
      <c r="M159" s="225">
        <f>'Касс. план Обл. бюдж.'!M159+'Касс. план ХМАО'!M159</f>
        <v>0</v>
      </c>
      <c r="N159" s="225">
        <f>'Касс. план Обл. бюдж.'!N159+'Касс. план ХМАО'!N159</f>
        <v>0</v>
      </c>
      <c r="O159" s="225">
        <f>'Касс. план Обл. бюдж.'!O159+'Касс. план ХМАО'!O159</f>
        <v>0</v>
      </c>
      <c r="P159" s="225">
        <f>'Касс. план Обл. бюдж.'!P159+'Касс. план ХМАО'!P159</f>
        <v>0</v>
      </c>
      <c r="Q159" s="225">
        <f>'Касс. план Обл. бюдж.'!Q159+'Касс. план ХМАО'!Q159</f>
        <v>0</v>
      </c>
      <c r="R159" s="225">
        <f>'Касс. план Обл. бюдж.'!R159+'Касс. план ХМАО'!R159</f>
        <v>0</v>
      </c>
      <c r="S159" s="225">
        <f>'Касс. план Обл. бюдж.'!S159+'Касс. план ХМАО'!S159</f>
        <v>0</v>
      </c>
    </row>
    <row r="160" spans="2:19" ht="12.75" customHeight="1" x14ac:dyDescent="0.2">
      <c r="B160" s="418"/>
      <c r="C160" s="321"/>
      <c r="D160" s="417" t="s">
        <v>214</v>
      </c>
      <c r="E160" s="230" t="s">
        <v>58</v>
      </c>
      <c r="F160" s="230" t="s">
        <v>58</v>
      </c>
      <c r="G160" s="225">
        <f>'Касс. план Обл. бюдж.'!G160+'Касс. план ХМАО'!G160</f>
        <v>0</v>
      </c>
      <c r="H160" s="225">
        <f>'Касс. план Обл. бюдж.'!H160+'Касс. план ХМАО'!H160</f>
        <v>0</v>
      </c>
      <c r="I160" s="225">
        <f>'Касс. план Обл. бюдж.'!I160+'Касс. план ХМАО'!I160</f>
        <v>0</v>
      </c>
      <c r="J160" s="225">
        <f>'Касс. план Обл. бюдж.'!J160+'Касс. план ХМАО'!J160</f>
        <v>0</v>
      </c>
      <c r="K160" s="225">
        <f>'Касс. план Обл. бюдж.'!K160+'Касс. план ХМАО'!K160</f>
        <v>0</v>
      </c>
      <c r="L160" s="225">
        <f>'Касс. план Обл. бюдж.'!L160+'Касс. план ХМАО'!L160</f>
        <v>0</v>
      </c>
      <c r="M160" s="225">
        <f>'Касс. план Обл. бюдж.'!M160+'Касс. план ХМАО'!M160</f>
        <v>0</v>
      </c>
      <c r="N160" s="225">
        <f>'Касс. план Обл. бюдж.'!N160+'Касс. план ХМАО'!N160</f>
        <v>0</v>
      </c>
      <c r="O160" s="225">
        <f>'Касс. план Обл. бюдж.'!O160+'Касс. план ХМАО'!O160</f>
        <v>0</v>
      </c>
      <c r="P160" s="225">
        <f>'Касс. план Обл. бюдж.'!P160+'Касс. план ХМАО'!P160</f>
        <v>0</v>
      </c>
      <c r="Q160" s="225">
        <f>'Касс. план Обл. бюдж.'!Q160+'Касс. план ХМАО'!Q160</f>
        <v>0</v>
      </c>
      <c r="R160" s="225">
        <f>'Касс. план Обл. бюдж.'!R160+'Касс. план ХМАО'!R160</f>
        <v>0</v>
      </c>
      <c r="S160" s="225">
        <f>'Касс. план Обл. бюдж.'!S160+'Касс. план ХМАО'!S160</f>
        <v>0</v>
      </c>
    </row>
    <row r="161" spans="2:19" x14ac:dyDescent="0.2">
      <c r="B161" s="418"/>
      <c r="C161" s="321"/>
      <c r="D161" s="417"/>
      <c r="E161" s="227" t="s">
        <v>60</v>
      </c>
      <c r="F161" s="227" t="s">
        <v>61</v>
      </c>
      <c r="G161" s="225">
        <f>'Касс. план Обл. бюдж.'!G161+'Касс. план ХМАО'!G161</f>
        <v>0</v>
      </c>
      <c r="H161" s="225">
        <f>'Касс. план Обл. бюдж.'!H161+'Касс. план ХМАО'!H161</f>
        <v>0</v>
      </c>
      <c r="I161" s="225">
        <f>'Касс. план Обл. бюдж.'!I161+'Касс. план ХМАО'!I161</f>
        <v>0</v>
      </c>
      <c r="J161" s="225">
        <f>'Касс. план Обл. бюдж.'!J161+'Касс. план ХМАО'!J161</f>
        <v>0</v>
      </c>
      <c r="K161" s="225">
        <f>'Касс. план Обл. бюдж.'!K161+'Касс. план ХМАО'!K161</f>
        <v>0</v>
      </c>
      <c r="L161" s="225">
        <f>'Касс. план Обл. бюдж.'!L161+'Касс. план ХМАО'!L161</f>
        <v>0</v>
      </c>
      <c r="M161" s="225">
        <f>'Касс. план Обл. бюдж.'!M161+'Касс. план ХМАО'!M161</f>
        <v>0</v>
      </c>
      <c r="N161" s="225">
        <f>'Касс. план Обл. бюдж.'!N161+'Касс. план ХМАО'!N161</f>
        <v>0</v>
      </c>
      <c r="O161" s="225">
        <f>'Касс. план Обл. бюдж.'!O161+'Касс. план ХМАО'!O161</f>
        <v>0</v>
      </c>
      <c r="P161" s="225">
        <f>'Касс. план Обл. бюдж.'!P161+'Касс. план ХМАО'!P161</f>
        <v>0</v>
      </c>
      <c r="Q161" s="225">
        <f>'Касс. план Обл. бюдж.'!Q161+'Касс. план ХМАО'!Q161</f>
        <v>0</v>
      </c>
      <c r="R161" s="225">
        <f>'Касс. план Обл. бюдж.'!R161+'Касс. план ХМАО'!R161</f>
        <v>0</v>
      </c>
      <c r="S161" s="225">
        <f>'Касс. план Обл. бюдж.'!S161+'Касс. план ХМАО'!S161</f>
        <v>0</v>
      </c>
    </row>
    <row r="162" spans="2:19" x14ac:dyDescent="0.2">
      <c r="B162" s="418"/>
      <c r="C162" s="321"/>
      <c r="D162" s="417"/>
      <c r="E162" s="227" t="s">
        <v>62</v>
      </c>
      <c r="F162" s="227" t="s">
        <v>62</v>
      </c>
      <c r="G162" s="225">
        <f>'Касс. план Обл. бюдж.'!G162+'Касс. план ХМАО'!G162</f>
        <v>0</v>
      </c>
      <c r="H162" s="225">
        <f>'Касс. план Обл. бюдж.'!H162+'Касс. план ХМАО'!H162</f>
        <v>0</v>
      </c>
      <c r="I162" s="225">
        <f>'Касс. план Обл. бюдж.'!I162+'Касс. план ХМАО'!I162</f>
        <v>0</v>
      </c>
      <c r="J162" s="225">
        <f>'Касс. план Обл. бюдж.'!J162+'Касс. план ХМАО'!J162</f>
        <v>0</v>
      </c>
      <c r="K162" s="225">
        <f>'Касс. план Обл. бюдж.'!K162+'Касс. план ХМАО'!K162</f>
        <v>0</v>
      </c>
      <c r="L162" s="225">
        <f>'Касс. план Обл. бюдж.'!L162+'Касс. план ХМАО'!L162</f>
        <v>0</v>
      </c>
      <c r="M162" s="225">
        <f>'Касс. план Обл. бюдж.'!M162+'Касс. план ХМАО'!M162</f>
        <v>0</v>
      </c>
      <c r="N162" s="225">
        <f>'Касс. план Обл. бюдж.'!N162+'Касс. план ХМАО'!N162</f>
        <v>0</v>
      </c>
      <c r="O162" s="225">
        <f>'Касс. план Обл. бюдж.'!O162+'Касс. план ХМАО'!O162</f>
        <v>0</v>
      </c>
      <c r="P162" s="225">
        <f>'Касс. план Обл. бюдж.'!P162+'Касс. план ХМАО'!P162</f>
        <v>0</v>
      </c>
      <c r="Q162" s="225">
        <f>'Касс. план Обл. бюдж.'!Q162+'Касс. план ХМАО'!Q162</f>
        <v>0</v>
      </c>
      <c r="R162" s="225">
        <f>'Касс. план Обл. бюдж.'!R162+'Касс. план ХМАО'!R162</f>
        <v>0</v>
      </c>
      <c r="S162" s="225">
        <f>'Касс. план Обл. бюдж.'!S162+'Касс. план ХМАО'!S162</f>
        <v>0</v>
      </c>
    </row>
    <row r="163" spans="2:19" x14ac:dyDescent="0.2">
      <c r="B163" s="418"/>
      <c r="C163" s="321"/>
      <c r="D163" s="417"/>
      <c r="E163" s="227" t="s">
        <v>63</v>
      </c>
      <c r="F163" s="227" t="s">
        <v>61</v>
      </c>
      <c r="G163" s="225">
        <f>'Касс. план Обл. бюдж.'!G163+'Касс. план ХМАО'!G163</f>
        <v>0</v>
      </c>
      <c r="H163" s="225">
        <f>'Касс. план Обл. бюдж.'!H163+'Касс. план ХМАО'!H163</f>
        <v>0</v>
      </c>
      <c r="I163" s="225">
        <f>'Касс. план Обл. бюдж.'!I163+'Касс. план ХМАО'!I163</f>
        <v>0</v>
      </c>
      <c r="J163" s="225">
        <f>'Касс. план Обл. бюдж.'!J163+'Касс. план ХМАО'!J163</f>
        <v>0</v>
      </c>
      <c r="K163" s="225">
        <f>'Касс. план Обл. бюдж.'!K163+'Касс. план ХМАО'!K163</f>
        <v>0</v>
      </c>
      <c r="L163" s="225">
        <f>'Касс. план Обл. бюдж.'!L163+'Касс. план ХМАО'!L163</f>
        <v>0</v>
      </c>
      <c r="M163" s="225">
        <f>'Касс. план Обл. бюдж.'!M163+'Касс. план ХМАО'!M163</f>
        <v>0</v>
      </c>
      <c r="N163" s="225">
        <f>'Касс. план Обл. бюдж.'!N163+'Касс. план ХМАО'!N163</f>
        <v>0</v>
      </c>
      <c r="O163" s="225">
        <f>'Касс. план Обл. бюдж.'!O163+'Касс. план ХМАО'!O163</f>
        <v>0</v>
      </c>
      <c r="P163" s="225">
        <f>'Касс. план Обл. бюдж.'!P163+'Касс. план ХМАО'!P163</f>
        <v>0</v>
      </c>
      <c r="Q163" s="225">
        <f>'Касс. план Обл. бюдж.'!Q163+'Касс. план ХМАО'!Q163</f>
        <v>0</v>
      </c>
      <c r="R163" s="225">
        <f>'Касс. план Обл. бюдж.'!R163+'Касс. план ХМАО'!R163</f>
        <v>0</v>
      </c>
      <c r="S163" s="225">
        <f>'Касс. план Обл. бюдж.'!S163+'Касс. план ХМАО'!S163</f>
        <v>0</v>
      </c>
    </row>
    <row r="164" spans="2:19" x14ac:dyDescent="0.2">
      <c r="B164" s="418"/>
      <c r="C164" s="321"/>
      <c r="D164" s="417"/>
      <c r="E164" s="227" t="s">
        <v>64</v>
      </c>
      <c r="F164" s="227" t="s">
        <v>65</v>
      </c>
      <c r="G164" s="225">
        <f>'Касс. план Обл. бюдж.'!G164+'Касс. план ХМАО'!G164</f>
        <v>0</v>
      </c>
      <c r="H164" s="225">
        <f>'Касс. план Обл. бюдж.'!H164+'Касс. план ХМАО'!H164</f>
        <v>0</v>
      </c>
      <c r="I164" s="225">
        <f>'Касс. план Обл. бюдж.'!I164+'Касс. план ХМАО'!I164</f>
        <v>0</v>
      </c>
      <c r="J164" s="225">
        <f>'Касс. план Обл. бюдж.'!J164+'Касс. план ХМАО'!J164</f>
        <v>0</v>
      </c>
      <c r="K164" s="225">
        <f>'Касс. план Обл. бюдж.'!K164+'Касс. план ХМАО'!K164</f>
        <v>0</v>
      </c>
      <c r="L164" s="225">
        <f>'Касс. план Обл. бюдж.'!L164+'Касс. план ХМАО'!L164</f>
        <v>0</v>
      </c>
      <c r="M164" s="225">
        <f>'Касс. план Обл. бюдж.'!M164+'Касс. план ХМАО'!M164</f>
        <v>0</v>
      </c>
      <c r="N164" s="225">
        <f>'Касс. план Обл. бюдж.'!N164+'Касс. план ХМАО'!N164</f>
        <v>0</v>
      </c>
      <c r="O164" s="225">
        <f>'Касс. план Обл. бюдж.'!O164+'Касс. план ХМАО'!O164</f>
        <v>0</v>
      </c>
      <c r="P164" s="225">
        <f>'Касс. план Обл. бюдж.'!P164+'Касс. план ХМАО'!P164</f>
        <v>0</v>
      </c>
      <c r="Q164" s="225">
        <f>'Касс. план Обл. бюдж.'!Q164+'Касс. план ХМАО'!Q164</f>
        <v>0</v>
      </c>
      <c r="R164" s="225">
        <f>'Касс. план Обл. бюдж.'!R164+'Касс. план ХМАО'!R164</f>
        <v>0</v>
      </c>
      <c r="S164" s="225">
        <f>'Касс. план Обл. бюдж.'!S164+'Касс. план ХМАО'!S164</f>
        <v>0</v>
      </c>
    </row>
    <row r="165" spans="2:19" x14ac:dyDescent="0.2">
      <c r="B165" s="418"/>
      <c r="C165" s="321"/>
      <c r="D165" s="417"/>
      <c r="E165" s="227" t="s">
        <v>64</v>
      </c>
      <c r="F165" s="227" t="s">
        <v>66</v>
      </c>
      <c r="G165" s="225">
        <f>'Касс. план Обл. бюдж.'!G165+'Касс. план ХМАО'!G165</f>
        <v>0</v>
      </c>
      <c r="H165" s="225">
        <f>'Касс. план Обл. бюдж.'!H165+'Касс. план ХМАО'!H165</f>
        <v>0</v>
      </c>
      <c r="I165" s="225">
        <f>'Касс. план Обл. бюдж.'!I165+'Касс. план ХМАО'!I165</f>
        <v>0</v>
      </c>
      <c r="J165" s="225">
        <f>'Касс. план Обл. бюдж.'!J165+'Касс. план ХМАО'!J165</f>
        <v>0</v>
      </c>
      <c r="K165" s="225">
        <f>'Касс. план Обл. бюдж.'!K165+'Касс. план ХМАО'!K165</f>
        <v>0</v>
      </c>
      <c r="L165" s="225">
        <f>'Касс. план Обл. бюдж.'!L165+'Касс. план ХМАО'!L165</f>
        <v>0</v>
      </c>
      <c r="M165" s="225">
        <f>'Касс. план Обл. бюдж.'!M165+'Касс. план ХМАО'!M165</f>
        <v>0</v>
      </c>
      <c r="N165" s="225">
        <f>'Касс. план Обл. бюдж.'!N165+'Касс. план ХМАО'!N165</f>
        <v>0</v>
      </c>
      <c r="O165" s="225">
        <f>'Касс. план Обл. бюдж.'!O165+'Касс. план ХМАО'!O165</f>
        <v>0</v>
      </c>
      <c r="P165" s="225">
        <f>'Касс. план Обл. бюдж.'!P165+'Касс. план ХМАО'!P165</f>
        <v>0</v>
      </c>
      <c r="Q165" s="225">
        <f>'Касс. план Обл. бюдж.'!Q165+'Касс. план ХМАО'!Q165</f>
        <v>0</v>
      </c>
      <c r="R165" s="225">
        <f>'Касс. план Обл. бюдж.'!R165+'Касс. план ХМАО'!R165</f>
        <v>0</v>
      </c>
      <c r="S165" s="225">
        <f>'Касс. план Обл. бюдж.'!S165+'Касс. план ХМАО'!S165</f>
        <v>0</v>
      </c>
    </row>
    <row r="166" spans="2:19" ht="12.75" customHeight="1" x14ac:dyDescent="0.2">
      <c r="B166" s="418"/>
      <c r="C166" s="321"/>
      <c r="D166" s="417" t="s">
        <v>232</v>
      </c>
      <c r="E166" s="230" t="s">
        <v>58</v>
      </c>
      <c r="F166" s="230" t="s">
        <v>58</v>
      </c>
      <c r="G166" s="225">
        <f>'Касс. план Обл. бюдж.'!G166+'Касс. план ХМАО'!G166</f>
        <v>0</v>
      </c>
      <c r="H166" s="225">
        <f>'Касс. план Обл. бюдж.'!H166+'Касс. план ХМАО'!H166</f>
        <v>0</v>
      </c>
      <c r="I166" s="225">
        <f>'Касс. план Обл. бюдж.'!I166+'Касс. план ХМАО'!I166</f>
        <v>0</v>
      </c>
      <c r="J166" s="225">
        <f>'Касс. план Обл. бюдж.'!J166+'Касс. план ХМАО'!J166</f>
        <v>0</v>
      </c>
      <c r="K166" s="225">
        <f>'Касс. план Обл. бюдж.'!K166+'Касс. план ХМАО'!K166</f>
        <v>0</v>
      </c>
      <c r="L166" s="225">
        <f>'Касс. план Обл. бюдж.'!L166+'Касс. план ХМАО'!L166</f>
        <v>0</v>
      </c>
      <c r="M166" s="225">
        <f>'Касс. план Обл. бюдж.'!M166+'Касс. план ХМАО'!M166</f>
        <v>0</v>
      </c>
      <c r="N166" s="225">
        <f>'Касс. план Обл. бюдж.'!N166+'Касс. план ХМАО'!N166</f>
        <v>0</v>
      </c>
      <c r="O166" s="225">
        <f>'Касс. план Обл. бюдж.'!O166+'Касс. план ХМАО'!O166</f>
        <v>0</v>
      </c>
      <c r="P166" s="225">
        <f>'Касс. план Обл. бюдж.'!P166+'Касс. план ХМАО'!P166</f>
        <v>0</v>
      </c>
      <c r="Q166" s="225">
        <f>'Касс. план Обл. бюдж.'!Q166+'Касс. план ХМАО'!Q166</f>
        <v>0</v>
      </c>
      <c r="R166" s="225">
        <f>'Касс. план Обл. бюдж.'!R166+'Касс. план ХМАО'!R166</f>
        <v>0</v>
      </c>
      <c r="S166" s="225">
        <f>'Касс. план Обл. бюдж.'!S166+'Касс. план ХМАО'!S166</f>
        <v>0</v>
      </c>
    </row>
    <row r="167" spans="2:19" x14ac:dyDescent="0.2">
      <c r="B167" s="418"/>
      <c r="C167" s="321"/>
      <c r="D167" s="417"/>
      <c r="E167" s="227" t="s">
        <v>60</v>
      </c>
      <c r="F167" s="227" t="s">
        <v>61</v>
      </c>
      <c r="G167" s="225">
        <f>'Касс. план Обл. бюдж.'!G167+'Касс. план ХМАО'!G167</f>
        <v>0</v>
      </c>
      <c r="H167" s="225">
        <f>'Касс. план Обл. бюдж.'!H167+'Касс. план ХМАО'!H167</f>
        <v>0</v>
      </c>
      <c r="I167" s="225">
        <f>'Касс. план Обл. бюдж.'!I167+'Касс. план ХМАО'!I167</f>
        <v>0</v>
      </c>
      <c r="J167" s="225">
        <f>'Касс. план Обл. бюдж.'!J167+'Касс. план ХМАО'!J167</f>
        <v>0</v>
      </c>
      <c r="K167" s="225">
        <f>'Касс. план Обл. бюдж.'!K167+'Касс. план ХМАО'!K167</f>
        <v>0</v>
      </c>
      <c r="L167" s="225">
        <f>'Касс. план Обл. бюдж.'!L167+'Касс. план ХМАО'!L167</f>
        <v>0</v>
      </c>
      <c r="M167" s="225">
        <f>'Касс. план Обл. бюдж.'!M167+'Касс. план ХМАО'!M167</f>
        <v>0</v>
      </c>
      <c r="N167" s="225">
        <f>'Касс. план Обл. бюдж.'!N167+'Касс. план ХМАО'!N167</f>
        <v>0</v>
      </c>
      <c r="O167" s="225">
        <f>'Касс. план Обл. бюдж.'!O167+'Касс. план ХМАО'!O167</f>
        <v>0</v>
      </c>
      <c r="P167" s="225">
        <f>'Касс. план Обл. бюдж.'!P167+'Касс. план ХМАО'!P167</f>
        <v>0</v>
      </c>
      <c r="Q167" s="225">
        <f>'Касс. план Обл. бюдж.'!Q167+'Касс. план ХМАО'!Q167</f>
        <v>0</v>
      </c>
      <c r="R167" s="225">
        <f>'Касс. план Обл. бюдж.'!R167+'Касс. план ХМАО'!R167</f>
        <v>0</v>
      </c>
      <c r="S167" s="225">
        <f>'Касс. план Обл. бюдж.'!S167+'Касс. план ХМАО'!S167</f>
        <v>0</v>
      </c>
    </row>
    <row r="168" spans="2:19" x14ac:dyDescent="0.2">
      <c r="B168" s="418"/>
      <c r="C168" s="321"/>
      <c r="D168" s="417"/>
      <c r="E168" s="227" t="s">
        <v>62</v>
      </c>
      <c r="F168" s="227" t="s">
        <v>62</v>
      </c>
      <c r="G168" s="225">
        <f>'Касс. план Обл. бюдж.'!G168+'Касс. план ХМАО'!G168</f>
        <v>0</v>
      </c>
      <c r="H168" s="225">
        <f>'Касс. план Обл. бюдж.'!H168+'Касс. план ХМАО'!H168</f>
        <v>0</v>
      </c>
      <c r="I168" s="225">
        <f>'Касс. план Обл. бюдж.'!I168+'Касс. план ХМАО'!I168</f>
        <v>0</v>
      </c>
      <c r="J168" s="225">
        <f>'Касс. план Обл. бюдж.'!J168+'Касс. план ХМАО'!J168</f>
        <v>0</v>
      </c>
      <c r="K168" s="225">
        <f>'Касс. план Обл. бюдж.'!K168+'Касс. план ХМАО'!K168</f>
        <v>0</v>
      </c>
      <c r="L168" s="225">
        <f>'Касс. план Обл. бюдж.'!L168+'Касс. план ХМАО'!L168</f>
        <v>0</v>
      </c>
      <c r="M168" s="225">
        <f>'Касс. план Обл. бюдж.'!M168+'Касс. план ХМАО'!M168</f>
        <v>0</v>
      </c>
      <c r="N168" s="225">
        <f>'Касс. план Обл. бюдж.'!N168+'Касс. план ХМАО'!N168</f>
        <v>0</v>
      </c>
      <c r="O168" s="225">
        <f>'Касс. план Обл. бюдж.'!O168+'Касс. план ХМАО'!O168</f>
        <v>0</v>
      </c>
      <c r="P168" s="225">
        <f>'Касс. план Обл. бюдж.'!P168+'Касс. план ХМАО'!P168</f>
        <v>0</v>
      </c>
      <c r="Q168" s="225">
        <f>'Касс. план Обл. бюдж.'!Q168+'Касс. план ХМАО'!Q168</f>
        <v>0</v>
      </c>
      <c r="R168" s="225">
        <f>'Касс. план Обл. бюдж.'!R168+'Касс. план ХМАО'!R168</f>
        <v>0</v>
      </c>
      <c r="S168" s="225">
        <f>'Касс. план Обл. бюдж.'!S168+'Касс. план ХМАО'!S168</f>
        <v>0</v>
      </c>
    </row>
    <row r="169" spans="2:19" x14ac:dyDescent="0.2">
      <c r="B169" s="418"/>
      <c r="C169" s="321"/>
      <c r="D169" s="417"/>
      <c r="E169" s="227" t="s">
        <v>63</v>
      </c>
      <c r="F169" s="227" t="s">
        <v>61</v>
      </c>
      <c r="G169" s="225">
        <f>'Касс. план Обл. бюдж.'!G169+'Касс. план ХМАО'!G169</f>
        <v>0</v>
      </c>
      <c r="H169" s="225">
        <f>'Касс. план Обл. бюдж.'!H169+'Касс. план ХМАО'!H169</f>
        <v>0</v>
      </c>
      <c r="I169" s="225">
        <f>'Касс. план Обл. бюдж.'!I169+'Касс. план ХМАО'!I169</f>
        <v>0</v>
      </c>
      <c r="J169" s="225">
        <f>'Касс. план Обл. бюдж.'!J169+'Касс. план ХМАО'!J169</f>
        <v>0</v>
      </c>
      <c r="K169" s="225">
        <f>'Касс. план Обл. бюдж.'!K169+'Касс. план ХМАО'!K169</f>
        <v>0</v>
      </c>
      <c r="L169" s="225">
        <f>'Касс. план Обл. бюдж.'!L169+'Касс. план ХМАО'!L169</f>
        <v>0</v>
      </c>
      <c r="M169" s="225">
        <f>'Касс. план Обл. бюдж.'!M169+'Касс. план ХМАО'!M169</f>
        <v>0</v>
      </c>
      <c r="N169" s="225">
        <f>'Касс. план Обл. бюдж.'!N169+'Касс. план ХМАО'!N169</f>
        <v>0</v>
      </c>
      <c r="O169" s="225">
        <f>'Касс. план Обл. бюдж.'!O169+'Касс. план ХМАО'!O169</f>
        <v>0</v>
      </c>
      <c r="P169" s="225">
        <f>'Касс. план Обл. бюдж.'!P169+'Касс. план ХМАО'!P169</f>
        <v>0</v>
      </c>
      <c r="Q169" s="225">
        <f>'Касс. план Обл. бюдж.'!Q169+'Касс. план ХМАО'!Q169</f>
        <v>0</v>
      </c>
      <c r="R169" s="225">
        <f>'Касс. план Обл. бюдж.'!R169+'Касс. план ХМАО'!R169</f>
        <v>0</v>
      </c>
      <c r="S169" s="225">
        <f>'Касс. план Обл. бюдж.'!S169+'Касс. план ХМАО'!S169</f>
        <v>0</v>
      </c>
    </row>
    <row r="170" spans="2:19" x14ac:dyDescent="0.2">
      <c r="B170" s="418"/>
      <c r="C170" s="321"/>
      <c r="D170" s="417"/>
      <c r="E170" s="227" t="s">
        <v>64</v>
      </c>
      <c r="F170" s="227" t="s">
        <v>65</v>
      </c>
      <c r="G170" s="225">
        <f>'Касс. план Обл. бюдж.'!G170+'Касс. план ХМАО'!G170</f>
        <v>0</v>
      </c>
      <c r="H170" s="225">
        <f>'Касс. план Обл. бюдж.'!H170+'Касс. план ХМАО'!H170</f>
        <v>0</v>
      </c>
      <c r="I170" s="225">
        <f>'Касс. план Обл. бюдж.'!I170+'Касс. план ХМАО'!I170</f>
        <v>0</v>
      </c>
      <c r="J170" s="225">
        <f>'Касс. план Обл. бюдж.'!J170+'Касс. план ХМАО'!J170</f>
        <v>0</v>
      </c>
      <c r="K170" s="225">
        <f>'Касс. план Обл. бюдж.'!K170+'Касс. план ХМАО'!K170</f>
        <v>0</v>
      </c>
      <c r="L170" s="225">
        <f>'Касс. план Обл. бюдж.'!L170+'Касс. план ХМАО'!L170</f>
        <v>0</v>
      </c>
      <c r="M170" s="225">
        <f>'Касс. план Обл. бюдж.'!M170+'Касс. план ХМАО'!M170</f>
        <v>0</v>
      </c>
      <c r="N170" s="225">
        <f>'Касс. план Обл. бюдж.'!N170+'Касс. план ХМАО'!N170</f>
        <v>0</v>
      </c>
      <c r="O170" s="225">
        <f>'Касс. план Обл. бюдж.'!O170+'Касс. план ХМАО'!O170</f>
        <v>0</v>
      </c>
      <c r="P170" s="225">
        <f>'Касс. план Обл. бюдж.'!P170+'Касс. план ХМАО'!P170</f>
        <v>0</v>
      </c>
      <c r="Q170" s="225">
        <f>'Касс. план Обл. бюдж.'!Q170+'Касс. план ХМАО'!Q170</f>
        <v>0</v>
      </c>
      <c r="R170" s="225">
        <f>'Касс. план Обл. бюдж.'!R170+'Касс. план ХМАО'!R170</f>
        <v>0</v>
      </c>
      <c r="S170" s="225">
        <f>'Касс. план Обл. бюдж.'!S170+'Касс. план ХМАО'!S170</f>
        <v>0</v>
      </c>
    </row>
    <row r="171" spans="2:19" x14ac:dyDescent="0.2">
      <c r="B171" s="418"/>
      <c r="C171" s="321"/>
      <c r="D171" s="417"/>
      <c r="E171" s="227" t="s">
        <v>64</v>
      </c>
      <c r="F171" s="227" t="s">
        <v>66</v>
      </c>
      <c r="G171" s="225">
        <f>'Касс. план Обл. бюдж.'!G171+'Касс. план ХМАО'!G171</f>
        <v>0</v>
      </c>
      <c r="H171" s="225">
        <f>'Касс. план Обл. бюдж.'!H171+'Касс. план ХМАО'!H171</f>
        <v>0</v>
      </c>
      <c r="I171" s="225">
        <f>'Касс. план Обл. бюдж.'!I171+'Касс. план ХМАО'!I171</f>
        <v>0</v>
      </c>
      <c r="J171" s="225">
        <f>'Касс. план Обл. бюдж.'!J171+'Касс. план ХМАО'!J171</f>
        <v>0</v>
      </c>
      <c r="K171" s="225">
        <f>'Касс. план Обл. бюдж.'!K171+'Касс. план ХМАО'!K171</f>
        <v>0</v>
      </c>
      <c r="L171" s="225">
        <f>'Касс. план Обл. бюдж.'!L171+'Касс. план ХМАО'!L171</f>
        <v>0</v>
      </c>
      <c r="M171" s="225">
        <f>'Касс. план Обл. бюдж.'!M171+'Касс. план ХМАО'!M171</f>
        <v>0</v>
      </c>
      <c r="N171" s="225">
        <f>'Касс. план Обл. бюдж.'!N171+'Касс. план ХМАО'!N171</f>
        <v>0</v>
      </c>
      <c r="O171" s="225">
        <f>'Касс. план Обл. бюдж.'!O171+'Касс. план ХМАО'!O171</f>
        <v>0</v>
      </c>
      <c r="P171" s="225">
        <f>'Касс. план Обл. бюдж.'!P171+'Касс. план ХМАО'!P171</f>
        <v>0</v>
      </c>
      <c r="Q171" s="225">
        <f>'Касс. план Обл. бюдж.'!Q171+'Касс. план ХМАО'!Q171</f>
        <v>0</v>
      </c>
      <c r="R171" s="225">
        <f>'Касс. план Обл. бюдж.'!R171+'Касс. план ХМАО'!R171</f>
        <v>0</v>
      </c>
      <c r="S171" s="225">
        <f>'Касс. план Обл. бюдж.'!S171+'Касс. план ХМАО'!S171</f>
        <v>0</v>
      </c>
    </row>
    <row r="172" spans="2:19" ht="12.75" customHeight="1" x14ac:dyDescent="0.2">
      <c r="B172" s="418"/>
      <c r="C172" s="321"/>
      <c r="D172" s="417" t="s">
        <v>233</v>
      </c>
      <c r="E172" s="230" t="s">
        <v>58</v>
      </c>
      <c r="F172" s="230" t="s">
        <v>58</v>
      </c>
      <c r="G172" s="225">
        <f>'Касс. план Обл. бюдж.'!G172+'Касс. план ХМАО'!G172</f>
        <v>0</v>
      </c>
      <c r="H172" s="225">
        <f>'Касс. план Обл. бюдж.'!H172+'Касс. план ХМАО'!H172</f>
        <v>0</v>
      </c>
      <c r="I172" s="225">
        <f>'Касс. план Обл. бюдж.'!I172+'Касс. план ХМАО'!I172</f>
        <v>0</v>
      </c>
      <c r="J172" s="225">
        <f>'Касс. план Обл. бюдж.'!J172+'Касс. план ХМАО'!J172</f>
        <v>0</v>
      </c>
      <c r="K172" s="225">
        <f>'Касс. план Обл. бюдж.'!K172+'Касс. план ХМАО'!K172</f>
        <v>0</v>
      </c>
      <c r="L172" s="225">
        <f>'Касс. план Обл. бюдж.'!L172+'Касс. план ХМАО'!L172</f>
        <v>0</v>
      </c>
      <c r="M172" s="225">
        <f>'Касс. план Обл. бюдж.'!M172+'Касс. план ХМАО'!M172</f>
        <v>0</v>
      </c>
      <c r="N172" s="225">
        <f>'Касс. план Обл. бюдж.'!N172+'Касс. план ХМАО'!N172</f>
        <v>0</v>
      </c>
      <c r="O172" s="225">
        <f>'Касс. план Обл. бюдж.'!O172+'Касс. план ХМАО'!O172</f>
        <v>0</v>
      </c>
      <c r="P172" s="225">
        <f>'Касс. план Обл. бюдж.'!P172+'Касс. план ХМАО'!P172</f>
        <v>0</v>
      </c>
      <c r="Q172" s="225">
        <f>'Касс. план Обл. бюдж.'!Q172+'Касс. план ХМАО'!Q172</f>
        <v>0</v>
      </c>
      <c r="R172" s="225">
        <f>'Касс. план Обл. бюдж.'!R172+'Касс. план ХМАО'!R172</f>
        <v>0</v>
      </c>
      <c r="S172" s="225">
        <f>'Касс. план Обл. бюдж.'!S172+'Касс. план ХМАО'!S172</f>
        <v>0</v>
      </c>
    </row>
    <row r="173" spans="2:19" x14ac:dyDescent="0.2">
      <c r="B173" s="418"/>
      <c r="C173" s="321"/>
      <c r="D173" s="417"/>
      <c r="E173" s="227" t="s">
        <v>60</v>
      </c>
      <c r="F173" s="227" t="s">
        <v>61</v>
      </c>
      <c r="G173" s="225">
        <f>'Касс. план Обл. бюдж.'!G173+'Касс. план ХМАО'!G173</f>
        <v>0</v>
      </c>
      <c r="H173" s="225">
        <f>'Касс. план Обл. бюдж.'!H173+'Касс. план ХМАО'!H173</f>
        <v>0</v>
      </c>
      <c r="I173" s="225">
        <f>'Касс. план Обл. бюдж.'!I173+'Касс. план ХМАО'!I173</f>
        <v>0</v>
      </c>
      <c r="J173" s="225">
        <f>'Касс. план Обл. бюдж.'!J173+'Касс. план ХМАО'!J173</f>
        <v>0</v>
      </c>
      <c r="K173" s="225">
        <f>'Касс. план Обл. бюдж.'!K173+'Касс. план ХМАО'!K173</f>
        <v>0</v>
      </c>
      <c r="L173" s="225">
        <f>'Касс. план Обл. бюдж.'!L173+'Касс. план ХМАО'!L173</f>
        <v>0</v>
      </c>
      <c r="M173" s="225">
        <f>'Касс. план Обл. бюдж.'!M173+'Касс. план ХМАО'!M173</f>
        <v>0</v>
      </c>
      <c r="N173" s="225">
        <f>'Касс. план Обл. бюдж.'!N173+'Касс. план ХМАО'!N173</f>
        <v>0</v>
      </c>
      <c r="O173" s="225">
        <f>'Касс. план Обл. бюдж.'!O173+'Касс. план ХМАО'!O173</f>
        <v>0</v>
      </c>
      <c r="P173" s="225">
        <f>'Касс. план Обл. бюдж.'!P173+'Касс. план ХМАО'!P173</f>
        <v>0</v>
      </c>
      <c r="Q173" s="225">
        <f>'Касс. план Обл. бюдж.'!Q173+'Касс. план ХМАО'!Q173</f>
        <v>0</v>
      </c>
      <c r="R173" s="225">
        <f>'Касс. план Обл. бюдж.'!R173+'Касс. план ХМАО'!R173</f>
        <v>0</v>
      </c>
      <c r="S173" s="225">
        <f>'Касс. план Обл. бюдж.'!S173+'Касс. план ХМАО'!S173</f>
        <v>0</v>
      </c>
    </row>
    <row r="174" spans="2:19" x14ac:dyDescent="0.2">
      <c r="B174" s="418"/>
      <c r="C174" s="321"/>
      <c r="D174" s="417"/>
      <c r="E174" s="227" t="s">
        <v>62</v>
      </c>
      <c r="F174" s="227" t="s">
        <v>62</v>
      </c>
      <c r="G174" s="225">
        <f>'Касс. план Обл. бюдж.'!G174+'Касс. план ХМАО'!G174</f>
        <v>0</v>
      </c>
      <c r="H174" s="225">
        <f>'Касс. план Обл. бюдж.'!H174+'Касс. план ХМАО'!H174</f>
        <v>0</v>
      </c>
      <c r="I174" s="225">
        <f>'Касс. план Обл. бюдж.'!I174+'Касс. план ХМАО'!I174</f>
        <v>0</v>
      </c>
      <c r="J174" s="225">
        <f>'Касс. план Обл. бюдж.'!J174+'Касс. план ХМАО'!J174</f>
        <v>0</v>
      </c>
      <c r="K174" s="225">
        <f>'Касс. план Обл. бюдж.'!K174+'Касс. план ХМАО'!K174</f>
        <v>0</v>
      </c>
      <c r="L174" s="225">
        <f>'Касс. план Обл. бюдж.'!L174+'Касс. план ХМАО'!L174</f>
        <v>0</v>
      </c>
      <c r="M174" s="225">
        <f>'Касс. план Обл. бюдж.'!M174+'Касс. план ХМАО'!M174</f>
        <v>0</v>
      </c>
      <c r="N174" s="225">
        <f>'Касс. план Обл. бюдж.'!N174+'Касс. план ХМАО'!N174</f>
        <v>0</v>
      </c>
      <c r="O174" s="225">
        <f>'Касс. план Обл. бюдж.'!O174+'Касс. план ХМАО'!O174</f>
        <v>0</v>
      </c>
      <c r="P174" s="225">
        <f>'Касс. план Обл. бюдж.'!P174+'Касс. план ХМАО'!P174</f>
        <v>0</v>
      </c>
      <c r="Q174" s="225">
        <f>'Касс. план Обл. бюдж.'!Q174+'Касс. план ХМАО'!Q174</f>
        <v>0</v>
      </c>
      <c r="R174" s="225">
        <f>'Касс. план Обл. бюдж.'!R174+'Касс. план ХМАО'!R174</f>
        <v>0</v>
      </c>
      <c r="S174" s="225">
        <f>'Касс. план Обл. бюдж.'!S174+'Касс. план ХМАО'!S174</f>
        <v>0</v>
      </c>
    </row>
    <row r="175" spans="2:19" x14ac:dyDescent="0.2">
      <c r="B175" s="418"/>
      <c r="C175" s="321"/>
      <c r="D175" s="417"/>
      <c r="E175" s="227" t="s">
        <v>63</v>
      </c>
      <c r="F175" s="227" t="s">
        <v>61</v>
      </c>
      <c r="G175" s="225">
        <f>'Касс. план Обл. бюдж.'!G175+'Касс. план ХМАО'!G175</f>
        <v>0</v>
      </c>
      <c r="H175" s="225">
        <f>'Касс. план Обл. бюдж.'!H175+'Касс. план ХМАО'!H175</f>
        <v>0</v>
      </c>
      <c r="I175" s="225">
        <f>'Касс. план Обл. бюдж.'!I175+'Касс. план ХМАО'!I175</f>
        <v>0</v>
      </c>
      <c r="J175" s="225">
        <f>'Касс. план Обл. бюдж.'!J175+'Касс. план ХМАО'!J175</f>
        <v>0</v>
      </c>
      <c r="K175" s="225">
        <f>'Касс. план Обл. бюдж.'!K175+'Касс. план ХМАО'!K175</f>
        <v>0</v>
      </c>
      <c r="L175" s="225">
        <f>'Касс. план Обл. бюдж.'!L175+'Касс. план ХМАО'!L175</f>
        <v>0</v>
      </c>
      <c r="M175" s="225">
        <f>'Касс. план Обл. бюдж.'!M175+'Касс. план ХМАО'!M175</f>
        <v>0</v>
      </c>
      <c r="N175" s="225">
        <f>'Касс. план Обл. бюдж.'!N175+'Касс. план ХМАО'!N175</f>
        <v>0</v>
      </c>
      <c r="O175" s="225">
        <f>'Касс. план Обл. бюдж.'!O175+'Касс. план ХМАО'!O175</f>
        <v>0</v>
      </c>
      <c r="P175" s="225">
        <f>'Касс. план Обл. бюдж.'!P175+'Касс. план ХМАО'!P175</f>
        <v>0</v>
      </c>
      <c r="Q175" s="225">
        <f>'Касс. план Обл. бюдж.'!Q175+'Касс. план ХМАО'!Q175</f>
        <v>0</v>
      </c>
      <c r="R175" s="225">
        <f>'Касс. план Обл. бюдж.'!R175+'Касс. план ХМАО'!R175</f>
        <v>0</v>
      </c>
      <c r="S175" s="225">
        <f>'Касс. план Обл. бюдж.'!S175+'Касс. план ХМАО'!S175</f>
        <v>0</v>
      </c>
    </row>
    <row r="176" spans="2:19" x14ac:dyDescent="0.2">
      <c r="B176" s="418"/>
      <c r="C176" s="321"/>
      <c r="D176" s="417"/>
      <c r="E176" s="227" t="s">
        <v>64</v>
      </c>
      <c r="F176" s="227" t="s">
        <v>65</v>
      </c>
      <c r="G176" s="225">
        <f>'Касс. план Обл. бюдж.'!G176+'Касс. план ХМАО'!G176</f>
        <v>0</v>
      </c>
      <c r="H176" s="225">
        <f>'Касс. план Обл. бюдж.'!H176+'Касс. план ХМАО'!H176</f>
        <v>0</v>
      </c>
      <c r="I176" s="225">
        <f>'Касс. план Обл. бюдж.'!I176+'Касс. план ХМАО'!I176</f>
        <v>0</v>
      </c>
      <c r="J176" s="225">
        <f>'Касс. план Обл. бюдж.'!J176+'Касс. план ХМАО'!J176</f>
        <v>0</v>
      </c>
      <c r="K176" s="225">
        <f>'Касс. план Обл. бюдж.'!K176+'Касс. план ХМАО'!K176</f>
        <v>0</v>
      </c>
      <c r="L176" s="225">
        <f>'Касс. план Обл. бюдж.'!L176+'Касс. план ХМАО'!L176</f>
        <v>0</v>
      </c>
      <c r="M176" s="225">
        <f>'Касс. план Обл. бюдж.'!M176+'Касс. план ХМАО'!M176</f>
        <v>0</v>
      </c>
      <c r="N176" s="225">
        <f>'Касс. план Обл. бюдж.'!N176+'Касс. план ХМАО'!N176</f>
        <v>0</v>
      </c>
      <c r="O176" s="225">
        <f>'Касс. план Обл. бюдж.'!O176+'Касс. план ХМАО'!O176</f>
        <v>0</v>
      </c>
      <c r="P176" s="225">
        <f>'Касс. план Обл. бюдж.'!P176+'Касс. план ХМАО'!P176</f>
        <v>0</v>
      </c>
      <c r="Q176" s="225">
        <f>'Касс. план Обл. бюдж.'!Q176+'Касс. план ХМАО'!Q176</f>
        <v>0</v>
      </c>
      <c r="R176" s="225">
        <f>'Касс. план Обл. бюдж.'!R176+'Касс. план ХМАО'!R176</f>
        <v>0</v>
      </c>
      <c r="S176" s="225">
        <f>'Касс. план Обл. бюдж.'!S176+'Касс. план ХМАО'!S176</f>
        <v>0</v>
      </c>
    </row>
    <row r="177" spans="2:19" x14ac:dyDescent="0.2">
      <c r="B177" s="418"/>
      <c r="C177" s="321"/>
      <c r="D177" s="417"/>
      <c r="E177" s="227" t="s">
        <v>64</v>
      </c>
      <c r="F177" s="227" t="s">
        <v>66</v>
      </c>
      <c r="G177" s="225">
        <f>'Касс. план Обл. бюдж.'!G177+'Касс. план ХМАО'!G177</f>
        <v>0</v>
      </c>
      <c r="H177" s="225">
        <f>'Касс. план Обл. бюдж.'!H177+'Касс. план ХМАО'!H177</f>
        <v>0</v>
      </c>
      <c r="I177" s="225">
        <f>'Касс. план Обл. бюдж.'!I177+'Касс. план ХМАО'!I177</f>
        <v>0</v>
      </c>
      <c r="J177" s="225">
        <f>'Касс. план Обл. бюдж.'!J177+'Касс. план ХМАО'!J177</f>
        <v>0</v>
      </c>
      <c r="K177" s="225">
        <f>'Касс. план Обл. бюдж.'!K177+'Касс. план ХМАО'!K177</f>
        <v>0</v>
      </c>
      <c r="L177" s="225">
        <f>'Касс. план Обл. бюдж.'!L177+'Касс. план ХМАО'!L177</f>
        <v>0</v>
      </c>
      <c r="M177" s="225">
        <f>'Касс. план Обл. бюдж.'!M177+'Касс. план ХМАО'!M177</f>
        <v>0</v>
      </c>
      <c r="N177" s="225">
        <f>'Касс. план Обл. бюдж.'!N177+'Касс. план ХМАО'!N177</f>
        <v>0</v>
      </c>
      <c r="O177" s="225">
        <f>'Касс. план Обл. бюдж.'!O177+'Касс. план ХМАО'!O177</f>
        <v>0</v>
      </c>
      <c r="P177" s="225">
        <f>'Касс. план Обл. бюдж.'!P177+'Касс. план ХМАО'!P177</f>
        <v>0</v>
      </c>
      <c r="Q177" s="225">
        <f>'Касс. план Обл. бюдж.'!Q177+'Касс. план ХМАО'!Q177</f>
        <v>0</v>
      </c>
      <c r="R177" s="225">
        <f>'Касс. план Обл. бюдж.'!R177+'Касс. план ХМАО'!R177</f>
        <v>0</v>
      </c>
      <c r="S177" s="225">
        <f>'Касс. план Обл. бюдж.'!S177+'Касс. план ХМАО'!S177</f>
        <v>0</v>
      </c>
    </row>
    <row r="178" spans="2:19" ht="12.75" customHeight="1" x14ac:dyDescent="0.2">
      <c r="B178" s="418"/>
      <c r="C178" s="321"/>
      <c r="D178" s="417" t="s">
        <v>234</v>
      </c>
      <c r="E178" s="230" t="s">
        <v>58</v>
      </c>
      <c r="F178" s="230" t="s">
        <v>58</v>
      </c>
      <c r="G178" s="225">
        <f>'Касс. план Обл. бюдж.'!G178+'Касс. план ХМАО'!G178</f>
        <v>0</v>
      </c>
      <c r="H178" s="225">
        <f>'Касс. план Обл. бюдж.'!H178+'Касс. план ХМАО'!H178</f>
        <v>0</v>
      </c>
      <c r="I178" s="225">
        <f>'Касс. план Обл. бюдж.'!I178+'Касс. план ХМАО'!I178</f>
        <v>0</v>
      </c>
      <c r="J178" s="225">
        <f>'Касс. план Обл. бюдж.'!J178+'Касс. план ХМАО'!J178</f>
        <v>0</v>
      </c>
      <c r="K178" s="225">
        <f>'Касс. план Обл. бюдж.'!K178+'Касс. план ХМАО'!K178</f>
        <v>0</v>
      </c>
      <c r="L178" s="225">
        <f>'Касс. план Обл. бюдж.'!L178+'Касс. план ХМАО'!L178</f>
        <v>0</v>
      </c>
      <c r="M178" s="225">
        <f>'Касс. план Обл. бюдж.'!M178+'Касс. план ХМАО'!M178</f>
        <v>0</v>
      </c>
      <c r="N178" s="225">
        <f>'Касс. план Обл. бюдж.'!N178+'Касс. план ХМАО'!N178</f>
        <v>0</v>
      </c>
      <c r="O178" s="225">
        <f>'Касс. план Обл. бюдж.'!O178+'Касс. план ХМАО'!O178</f>
        <v>0</v>
      </c>
      <c r="P178" s="225">
        <f>'Касс. план Обл. бюдж.'!P178+'Касс. план ХМАО'!P178</f>
        <v>0</v>
      </c>
      <c r="Q178" s="225">
        <f>'Касс. план Обл. бюдж.'!Q178+'Касс. план ХМАО'!Q178</f>
        <v>0</v>
      </c>
      <c r="R178" s="225">
        <f>'Касс. план Обл. бюдж.'!R178+'Касс. план ХМАО'!R178</f>
        <v>0</v>
      </c>
      <c r="S178" s="225">
        <f>'Касс. план Обл. бюдж.'!S178+'Касс. план ХМАО'!S178</f>
        <v>0</v>
      </c>
    </row>
    <row r="179" spans="2:19" x14ac:dyDescent="0.2">
      <c r="B179" s="418"/>
      <c r="C179" s="321"/>
      <c r="D179" s="417"/>
      <c r="E179" s="227" t="s">
        <v>60</v>
      </c>
      <c r="F179" s="227" t="s">
        <v>61</v>
      </c>
      <c r="G179" s="225">
        <f>'Касс. план Обл. бюдж.'!G179+'Касс. план ХМАО'!G179</f>
        <v>0</v>
      </c>
      <c r="H179" s="225">
        <f>'Касс. план Обл. бюдж.'!H179+'Касс. план ХМАО'!H179</f>
        <v>0</v>
      </c>
      <c r="I179" s="225">
        <f>'Касс. план Обл. бюдж.'!I179+'Касс. план ХМАО'!I179</f>
        <v>0</v>
      </c>
      <c r="J179" s="225">
        <f>'Касс. план Обл. бюдж.'!J179+'Касс. план ХМАО'!J179</f>
        <v>0</v>
      </c>
      <c r="K179" s="225">
        <f>'Касс. план Обл. бюдж.'!K179+'Касс. план ХМАО'!K179</f>
        <v>0</v>
      </c>
      <c r="L179" s="225">
        <f>'Касс. план Обл. бюдж.'!L179+'Касс. план ХМАО'!L179</f>
        <v>0</v>
      </c>
      <c r="M179" s="225">
        <f>'Касс. план Обл. бюдж.'!M179+'Касс. план ХМАО'!M179</f>
        <v>0</v>
      </c>
      <c r="N179" s="225">
        <f>'Касс. план Обл. бюдж.'!N179+'Касс. план ХМАО'!N179</f>
        <v>0</v>
      </c>
      <c r="O179" s="225">
        <f>'Касс. план Обл. бюдж.'!O179+'Касс. план ХМАО'!O179</f>
        <v>0</v>
      </c>
      <c r="P179" s="225">
        <f>'Касс. план Обл. бюдж.'!P179+'Касс. план ХМАО'!P179</f>
        <v>0</v>
      </c>
      <c r="Q179" s="225">
        <f>'Касс. план Обл. бюдж.'!Q179+'Касс. план ХМАО'!Q179</f>
        <v>0</v>
      </c>
      <c r="R179" s="225">
        <f>'Касс. план Обл. бюдж.'!R179+'Касс. план ХМАО'!R179</f>
        <v>0</v>
      </c>
      <c r="S179" s="225">
        <f>'Касс. план Обл. бюдж.'!S179+'Касс. план ХМАО'!S179</f>
        <v>0</v>
      </c>
    </row>
    <row r="180" spans="2:19" x14ac:dyDescent="0.2">
      <c r="B180" s="418"/>
      <c r="C180" s="321"/>
      <c r="D180" s="417"/>
      <c r="E180" s="227" t="s">
        <v>62</v>
      </c>
      <c r="F180" s="227" t="s">
        <v>62</v>
      </c>
      <c r="G180" s="225">
        <f>'Касс. план Обл. бюдж.'!G180+'Касс. план ХМАО'!G180</f>
        <v>0</v>
      </c>
      <c r="H180" s="225">
        <f>'Касс. план Обл. бюдж.'!H180+'Касс. план ХМАО'!H180</f>
        <v>0</v>
      </c>
      <c r="I180" s="225">
        <f>'Касс. план Обл. бюдж.'!I180+'Касс. план ХМАО'!I180</f>
        <v>0</v>
      </c>
      <c r="J180" s="225">
        <f>'Касс. план Обл. бюдж.'!J180+'Касс. план ХМАО'!J180</f>
        <v>0</v>
      </c>
      <c r="K180" s="225">
        <f>'Касс. план Обл. бюдж.'!K180+'Касс. план ХМАО'!K180</f>
        <v>0</v>
      </c>
      <c r="L180" s="225">
        <f>'Касс. план Обл. бюдж.'!L180+'Касс. план ХМАО'!L180</f>
        <v>0</v>
      </c>
      <c r="M180" s="225">
        <f>'Касс. план Обл. бюдж.'!M180+'Касс. план ХМАО'!M180</f>
        <v>0</v>
      </c>
      <c r="N180" s="225">
        <f>'Касс. план Обл. бюдж.'!N180+'Касс. план ХМАО'!N180</f>
        <v>0</v>
      </c>
      <c r="O180" s="225">
        <f>'Касс. план Обл. бюдж.'!O180+'Касс. план ХМАО'!O180</f>
        <v>0</v>
      </c>
      <c r="P180" s="225">
        <f>'Касс. план Обл. бюдж.'!P180+'Касс. план ХМАО'!P180</f>
        <v>0</v>
      </c>
      <c r="Q180" s="225">
        <f>'Касс. план Обл. бюдж.'!Q180+'Касс. план ХМАО'!Q180</f>
        <v>0</v>
      </c>
      <c r="R180" s="225">
        <f>'Касс. план Обл. бюдж.'!R180+'Касс. план ХМАО'!R180</f>
        <v>0</v>
      </c>
      <c r="S180" s="225">
        <f>'Касс. план Обл. бюдж.'!S180+'Касс. план ХМАО'!S180</f>
        <v>0</v>
      </c>
    </row>
    <row r="181" spans="2:19" x14ac:dyDescent="0.2">
      <c r="B181" s="418"/>
      <c r="C181" s="321"/>
      <c r="D181" s="417"/>
      <c r="E181" s="227" t="s">
        <v>63</v>
      </c>
      <c r="F181" s="227" t="s">
        <v>61</v>
      </c>
      <c r="G181" s="225">
        <f>'Касс. план Обл. бюдж.'!G181+'Касс. план ХМАО'!G181</f>
        <v>0</v>
      </c>
      <c r="H181" s="225">
        <f>'Касс. план Обл. бюдж.'!H181+'Касс. план ХМАО'!H181</f>
        <v>0</v>
      </c>
      <c r="I181" s="225">
        <f>'Касс. план Обл. бюдж.'!I181+'Касс. план ХМАО'!I181</f>
        <v>0</v>
      </c>
      <c r="J181" s="225">
        <f>'Касс. план Обл. бюдж.'!J181+'Касс. план ХМАО'!J181</f>
        <v>0</v>
      </c>
      <c r="K181" s="225">
        <f>'Касс. план Обл. бюдж.'!K181+'Касс. план ХМАО'!K181</f>
        <v>0</v>
      </c>
      <c r="L181" s="225">
        <f>'Касс. план Обл. бюдж.'!L181+'Касс. план ХМАО'!L181</f>
        <v>0</v>
      </c>
      <c r="M181" s="225">
        <f>'Касс. план Обл. бюдж.'!M181+'Касс. план ХМАО'!M181</f>
        <v>0</v>
      </c>
      <c r="N181" s="225">
        <f>'Касс. план Обл. бюдж.'!N181+'Касс. план ХМАО'!N181</f>
        <v>0</v>
      </c>
      <c r="O181" s="225">
        <f>'Касс. план Обл. бюдж.'!O181+'Касс. план ХМАО'!O181</f>
        <v>0</v>
      </c>
      <c r="P181" s="225">
        <f>'Касс. план Обл. бюдж.'!P181+'Касс. план ХМАО'!P181</f>
        <v>0</v>
      </c>
      <c r="Q181" s="225">
        <f>'Касс. план Обл. бюдж.'!Q181+'Касс. план ХМАО'!Q181</f>
        <v>0</v>
      </c>
      <c r="R181" s="225">
        <f>'Касс. план Обл. бюдж.'!R181+'Касс. план ХМАО'!R181</f>
        <v>0</v>
      </c>
      <c r="S181" s="225">
        <f>'Касс. план Обл. бюдж.'!S181+'Касс. план ХМАО'!S181</f>
        <v>0</v>
      </c>
    </row>
    <row r="182" spans="2:19" x14ac:dyDescent="0.2">
      <c r="B182" s="418"/>
      <c r="C182" s="321"/>
      <c r="D182" s="417"/>
      <c r="E182" s="227" t="s">
        <v>64</v>
      </c>
      <c r="F182" s="227" t="s">
        <v>65</v>
      </c>
      <c r="G182" s="225">
        <f>'Касс. план Обл. бюдж.'!G182+'Касс. план ХМАО'!G182</f>
        <v>0</v>
      </c>
      <c r="H182" s="225">
        <f>'Касс. план Обл. бюдж.'!H182+'Касс. план ХМАО'!H182</f>
        <v>0</v>
      </c>
      <c r="I182" s="225">
        <f>'Касс. план Обл. бюдж.'!I182+'Касс. план ХМАО'!I182</f>
        <v>0</v>
      </c>
      <c r="J182" s="225">
        <f>'Касс. план Обл. бюдж.'!J182+'Касс. план ХМАО'!J182</f>
        <v>0</v>
      </c>
      <c r="K182" s="225">
        <f>'Касс. план Обл. бюдж.'!K182+'Касс. план ХМАО'!K182</f>
        <v>0</v>
      </c>
      <c r="L182" s="225">
        <f>'Касс. план Обл. бюдж.'!L182+'Касс. план ХМАО'!L182</f>
        <v>0</v>
      </c>
      <c r="M182" s="225">
        <f>'Касс. план Обл. бюдж.'!M182+'Касс. план ХМАО'!M182</f>
        <v>0</v>
      </c>
      <c r="N182" s="225">
        <f>'Касс. план Обл. бюдж.'!N182+'Касс. план ХМАО'!N182</f>
        <v>0</v>
      </c>
      <c r="O182" s="225">
        <f>'Касс. план Обл. бюдж.'!O182+'Касс. план ХМАО'!O182</f>
        <v>0</v>
      </c>
      <c r="P182" s="225">
        <f>'Касс. план Обл. бюдж.'!P182+'Касс. план ХМАО'!P182</f>
        <v>0</v>
      </c>
      <c r="Q182" s="225">
        <f>'Касс. план Обл. бюдж.'!Q182+'Касс. план ХМАО'!Q182</f>
        <v>0</v>
      </c>
      <c r="R182" s="225">
        <f>'Касс. план Обл. бюдж.'!R182+'Касс. план ХМАО'!R182</f>
        <v>0</v>
      </c>
      <c r="S182" s="225">
        <f>'Касс. план Обл. бюдж.'!S182+'Касс. план ХМАО'!S182</f>
        <v>0</v>
      </c>
    </row>
    <row r="183" spans="2:19" x14ac:dyDescent="0.2">
      <c r="B183" s="418"/>
      <c r="C183" s="321"/>
      <c r="D183" s="417" t="s">
        <v>69</v>
      </c>
      <c r="E183" s="227" t="s">
        <v>64</v>
      </c>
      <c r="F183" s="227" t="s">
        <v>66</v>
      </c>
      <c r="G183" s="225">
        <f>'Касс. план Обл. бюдж.'!G183+'Касс. план ХМАО'!G183</f>
        <v>0</v>
      </c>
      <c r="H183" s="225">
        <f>'Касс. план Обл. бюдж.'!H183+'Касс. план ХМАО'!H183</f>
        <v>0</v>
      </c>
      <c r="I183" s="225">
        <f>'Касс. план Обл. бюдж.'!I183+'Касс. план ХМАО'!I183</f>
        <v>0</v>
      </c>
      <c r="J183" s="225">
        <f>'Касс. план Обл. бюдж.'!J183+'Касс. план ХМАО'!J183</f>
        <v>0</v>
      </c>
      <c r="K183" s="225">
        <f>'Касс. план Обл. бюдж.'!K183+'Касс. план ХМАО'!K183</f>
        <v>0</v>
      </c>
      <c r="L183" s="225">
        <f>'Касс. план Обл. бюдж.'!L183+'Касс. план ХМАО'!L183</f>
        <v>0</v>
      </c>
      <c r="M183" s="225">
        <f>'Касс. план Обл. бюдж.'!M183+'Касс. план ХМАО'!M183</f>
        <v>0</v>
      </c>
      <c r="N183" s="225">
        <f>'Касс. план Обл. бюдж.'!N183+'Касс. план ХМАО'!N183</f>
        <v>0</v>
      </c>
      <c r="O183" s="225">
        <f>'Касс. план Обл. бюдж.'!O183+'Касс. план ХМАО'!O183</f>
        <v>0</v>
      </c>
      <c r="P183" s="225">
        <f>'Касс. план Обл. бюдж.'!P183+'Касс. план ХМАО'!P183</f>
        <v>0</v>
      </c>
      <c r="Q183" s="225">
        <f>'Касс. план Обл. бюдж.'!Q183+'Касс. план ХМАО'!Q183</f>
        <v>0</v>
      </c>
      <c r="R183" s="225">
        <f>'Касс. план Обл. бюдж.'!R183+'Касс. план ХМАО'!R183</f>
        <v>0</v>
      </c>
      <c r="S183" s="225">
        <f>'Касс. план Обл. бюдж.'!S183+'Касс. план ХМАО'!S183</f>
        <v>0</v>
      </c>
    </row>
    <row r="184" spans="2:19" ht="12.75" customHeight="1" x14ac:dyDescent="0.2">
      <c r="B184" s="418"/>
      <c r="C184" s="321"/>
      <c r="D184" s="417" t="s">
        <v>235</v>
      </c>
      <c r="E184" s="230" t="s">
        <v>58</v>
      </c>
      <c r="F184" s="230" t="s">
        <v>58</v>
      </c>
      <c r="G184" s="225">
        <f>'Касс. план Обл. бюдж.'!G184+'Касс. план ХМАО'!G184</f>
        <v>5000</v>
      </c>
      <c r="H184" s="225">
        <f>'Касс. план Обл. бюдж.'!H184+'Касс. план ХМАО'!H184</f>
        <v>1000</v>
      </c>
      <c r="I184" s="225">
        <f>'Касс. план Обл. бюдж.'!I184+'Касс. план ХМАО'!I184</f>
        <v>2000</v>
      </c>
      <c r="J184" s="225">
        <f>'Касс. план Обл. бюдж.'!J184+'Касс. план ХМАО'!J184</f>
        <v>2000</v>
      </c>
      <c r="K184" s="225">
        <f>'Касс. план Обл. бюдж.'!K184+'Касс. план ХМАО'!K184</f>
        <v>0</v>
      </c>
      <c r="L184" s="225">
        <f>'Касс. план Обл. бюдж.'!L184+'Касс. план ХМАО'!L184</f>
        <v>0</v>
      </c>
      <c r="M184" s="225">
        <f>'Касс. план Обл. бюдж.'!M184+'Касс. план ХМАО'!M184</f>
        <v>0</v>
      </c>
      <c r="N184" s="225">
        <f>'Касс. план Обл. бюдж.'!N184+'Касс. план ХМАО'!N184</f>
        <v>0</v>
      </c>
      <c r="O184" s="225">
        <f>'Касс. план Обл. бюдж.'!O184+'Касс. план ХМАО'!O184</f>
        <v>0</v>
      </c>
      <c r="P184" s="225">
        <f>'Касс. план Обл. бюдж.'!P184+'Касс. план ХМАО'!P184</f>
        <v>0</v>
      </c>
      <c r="Q184" s="225">
        <f>'Касс. план Обл. бюдж.'!Q184+'Касс. план ХМАО'!Q184</f>
        <v>0</v>
      </c>
      <c r="R184" s="225">
        <f>'Касс. план Обл. бюдж.'!R184+'Касс. план ХМАО'!R184</f>
        <v>0</v>
      </c>
      <c r="S184" s="225">
        <f>'Касс. план Обл. бюдж.'!S184+'Касс. план ХМАО'!S184</f>
        <v>0</v>
      </c>
    </row>
    <row r="185" spans="2:19" x14ac:dyDescent="0.2">
      <c r="B185" s="418"/>
      <c r="C185" s="321"/>
      <c r="D185" s="417"/>
      <c r="E185" s="227" t="s">
        <v>60</v>
      </c>
      <c r="F185" s="227" t="s">
        <v>61</v>
      </c>
      <c r="G185" s="225">
        <f>'Касс. план Обл. бюдж.'!G185+'Касс. план ХМАО'!G185</f>
        <v>0</v>
      </c>
      <c r="H185" s="225">
        <f>'Касс. план Обл. бюдж.'!H185+'Касс. план ХМАО'!H185</f>
        <v>0</v>
      </c>
      <c r="I185" s="225">
        <f>'Касс. план Обл. бюдж.'!I185+'Касс. план ХМАО'!I185</f>
        <v>0</v>
      </c>
      <c r="J185" s="225">
        <f>'Касс. план Обл. бюдж.'!J185+'Касс. план ХМАО'!J185</f>
        <v>0</v>
      </c>
      <c r="K185" s="225">
        <f>'Касс. план Обл. бюдж.'!K185+'Касс. план ХМАО'!K185</f>
        <v>0</v>
      </c>
      <c r="L185" s="225">
        <f>'Касс. план Обл. бюдж.'!L185+'Касс. план ХМАО'!L185</f>
        <v>0</v>
      </c>
      <c r="M185" s="225">
        <f>'Касс. план Обл. бюдж.'!M185+'Касс. план ХМАО'!M185</f>
        <v>0</v>
      </c>
      <c r="N185" s="225">
        <f>'Касс. план Обл. бюдж.'!N185+'Касс. план ХМАО'!N185</f>
        <v>0</v>
      </c>
      <c r="O185" s="225">
        <f>'Касс. план Обл. бюдж.'!O185+'Касс. план ХМАО'!O185</f>
        <v>0</v>
      </c>
      <c r="P185" s="225">
        <f>'Касс. план Обл. бюдж.'!P185+'Касс. план ХМАО'!P185</f>
        <v>0</v>
      </c>
      <c r="Q185" s="225">
        <f>'Касс. план Обл. бюдж.'!Q185+'Касс. план ХМАО'!Q185</f>
        <v>0</v>
      </c>
      <c r="R185" s="225">
        <f>'Касс. план Обл. бюдж.'!R185+'Касс. план ХМАО'!R185</f>
        <v>0</v>
      </c>
      <c r="S185" s="225">
        <f>'Касс. план Обл. бюдж.'!S185+'Касс. план ХМАО'!S185</f>
        <v>0</v>
      </c>
    </row>
    <row r="186" spans="2:19" x14ac:dyDescent="0.2">
      <c r="B186" s="418"/>
      <c r="C186" s="321"/>
      <c r="D186" s="417"/>
      <c r="E186" s="227" t="s">
        <v>62</v>
      </c>
      <c r="F186" s="227" t="s">
        <v>62</v>
      </c>
      <c r="G186" s="225">
        <f>'Касс. план Обл. бюдж.'!G186+'Касс. план ХМАО'!G186</f>
        <v>0</v>
      </c>
      <c r="H186" s="225">
        <f>'Касс. план Обл. бюдж.'!H186+'Касс. план ХМАО'!H186</f>
        <v>0</v>
      </c>
      <c r="I186" s="225">
        <f>'Касс. план Обл. бюдж.'!I186+'Касс. план ХМАО'!I186</f>
        <v>0</v>
      </c>
      <c r="J186" s="225">
        <f>'Касс. план Обл. бюдж.'!J186+'Касс. план ХМАО'!J186</f>
        <v>0</v>
      </c>
      <c r="K186" s="225">
        <f>'Касс. план Обл. бюдж.'!K186+'Касс. план ХМАО'!K186</f>
        <v>0</v>
      </c>
      <c r="L186" s="225">
        <f>'Касс. план Обл. бюдж.'!L186+'Касс. план ХМАО'!L186</f>
        <v>0</v>
      </c>
      <c r="M186" s="225">
        <f>'Касс. план Обл. бюдж.'!M186+'Касс. план ХМАО'!M186</f>
        <v>0</v>
      </c>
      <c r="N186" s="225">
        <f>'Касс. план Обл. бюдж.'!N186+'Касс. план ХМАО'!N186</f>
        <v>0</v>
      </c>
      <c r="O186" s="225">
        <f>'Касс. план Обл. бюдж.'!O186+'Касс. план ХМАО'!O186</f>
        <v>0</v>
      </c>
      <c r="P186" s="225">
        <f>'Касс. план Обл. бюдж.'!P186+'Касс. план ХМАО'!P186</f>
        <v>0</v>
      </c>
      <c r="Q186" s="225">
        <f>'Касс. план Обл. бюдж.'!Q186+'Касс. план ХМАО'!Q186</f>
        <v>0</v>
      </c>
      <c r="R186" s="225">
        <f>'Касс. план Обл. бюдж.'!R186+'Касс. план ХМАО'!R186</f>
        <v>0</v>
      </c>
      <c r="S186" s="225">
        <f>'Касс. план Обл. бюдж.'!S186+'Касс. план ХМАО'!S186</f>
        <v>0</v>
      </c>
    </row>
    <row r="187" spans="2:19" x14ac:dyDescent="0.2">
      <c r="B187" s="418"/>
      <c r="C187" s="321"/>
      <c r="D187" s="417"/>
      <c r="E187" s="227" t="s">
        <v>63</v>
      </c>
      <c r="F187" s="227" t="s">
        <v>61</v>
      </c>
      <c r="G187" s="225">
        <f>'Касс. план Обл. бюдж.'!G187+'Касс. план ХМАО'!G187</f>
        <v>0</v>
      </c>
      <c r="H187" s="225">
        <f>'Касс. план Обл. бюдж.'!H187+'Касс. план ХМАО'!H187</f>
        <v>0</v>
      </c>
      <c r="I187" s="225">
        <f>'Касс. план Обл. бюдж.'!I187+'Касс. план ХМАО'!I187</f>
        <v>0</v>
      </c>
      <c r="J187" s="225">
        <f>'Касс. план Обл. бюдж.'!J187+'Касс. план ХМАО'!J187</f>
        <v>0</v>
      </c>
      <c r="K187" s="225">
        <f>'Касс. план Обл. бюдж.'!K187+'Касс. план ХМАО'!K187</f>
        <v>0</v>
      </c>
      <c r="L187" s="225">
        <f>'Касс. план Обл. бюдж.'!L187+'Касс. план ХМАО'!L187</f>
        <v>0</v>
      </c>
      <c r="M187" s="225">
        <f>'Касс. план Обл. бюдж.'!M187+'Касс. план ХМАО'!M187</f>
        <v>0</v>
      </c>
      <c r="N187" s="225">
        <f>'Касс. план Обл. бюдж.'!N187+'Касс. план ХМАО'!N187</f>
        <v>0</v>
      </c>
      <c r="O187" s="225">
        <f>'Касс. план Обл. бюдж.'!O187+'Касс. план ХМАО'!O187</f>
        <v>0</v>
      </c>
      <c r="P187" s="225">
        <f>'Касс. план Обл. бюдж.'!P187+'Касс. план ХМАО'!P187</f>
        <v>0</v>
      </c>
      <c r="Q187" s="225">
        <f>'Касс. план Обл. бюдж.'!Q187+'Касс. план ХМАО'!Q187</f>
        <v>0</v>
      </c>
      <c r="R187" s="225">
        <f>'Касс. план Обл. бюдж.'!R187+'Касс. план ХМАО'!R187</f>
        <v>0</v>
      </c>
      <c r="S187" s="225">
        <f>'Касс. план Обл. бюдж.'!S187+'Касс. план ХМАО'!S187</f>
        <v>0</v>
      </c>
    </row>
    <row r="188" spans="2:19" x14ac:dyDescent="0.2">
      <c r="B188" s="418"/>
      <c r="C188" s="321"/>
      <c r="D188" s="417"/>
      <c r="E188" s="227" t="s">
        <v>64</v>
      </c>
      <c r="F188" s="227" t="s">
        <v>65</v>
      </c>
      <c r="G188" s="225">
        <f>'Касс. план Обл. бюдж.'!G188+'Касс. план ХМАО'!G188</f>
        <v>5000</v>
      </c>
      <c r="H188" s="225">
        <f>'Касс. план Обл. бюдж.'!H188+'Касс. план ХМАО'!H188</f>
        <v>1000</v>
      </c>
      <c r="I188" s="225">
        <f>'Касс. план Обл. бюдж.'!I188+'Касс. план ХМАО'!I188</f>
        <v>2000</v>
      </c>
      <c r="J188" s="225">
        <f>'Касс. план Обл. бюдж.'!J188+'Касс. план ХМАО'!J188</f>
        <v>2000</v>
      </c>
      <c r="K188" s="225">
        <f>'Касс. план Обл. бюдж.'!K188+'Касс. план ХМАО'!K188</f>
        <v>0</v>
      </c>
      <c r="L188" s="225">
        <f>'Касс. план Обл. бюдж.'!L188+'Касс. план ХМАО'!L188</f>
        <v>0</v>
      </c>
      <c r="M188" s="225">
        <f>'Касс. план Обл. бюдж.'!M188+'Касс. план ХМАО'!M188</f>
        <v>0</v>
      </c>
      <c r="N188" s="225">
        <f>'Касс. план Обл. бюдж.'!N188+'Касс. план ХМАО'!N188</f>
        <v>0</v>
      </c>
      <c r="O188" s="225">
        <f>'Касс. план Обл. бюдж.'!O188+'Касс. план ХМАО'!O188</f>
        <v>0</v>
      </c>
      <c r="P188" s="225">
        <f>'Касс. план Обл. бюдж.'!P188+'Касс. план ХМАО'!P188</f>
        <v>0</v>
      </c>
      <c r="Q188" s="225">
        <f>'Касс. план Обл. бюдж.'!Q188+'Касс. план ХМАО'!Q188</f>
        <v>0</v>
      </c>
      <c r="R188" s="225">
        <f>'Касс. план Обл. бюдж.'!R188+'Касс. план ХМАО'!R188</f>
        <v>0</v>
      </c>
      <c r="S188" s="225">
        <f>'Касс. план Обл. бюдж.'!S188+'Касс. план ХМАО'!S188</f>
        <v>0</v>
      </c>
    </row>
    <row r="189" spans="2:19" x14ac:dyDescent="0.2">
      <c r="B189" s="418"/>
      <c r="C189" s="321"/>
      <c r="D189" s="417"/>
      <c r="E189" s="227" t="s">
        <v>64</v>
      </c>
      <c r="F189" s="227" t="s">
        <v>66</v>
      </c>
      <c r="G189" s="225">
        <f>'Касс. план Обл. бюдж.'!G189+'Касс. план ХМАО'!G189</f>
        <v>0</v>
      </c>
      <c r="H189" s="225">
        <f>'Касс. план Обл. бюдж.'!H189+'Касс. план ХМАО'!H189</f>
        <v>0</v>
      </c>
      <c r="I189" s="225">
        <f>'Касс. план Обл. бюдж.'!I189+'Касс. план ХМАО'!I189</f>
        <v>0</v>
      </c>
      <c r="J189" s="225">
        <f>'Касс. план Обл. бюдж.'!J189+'Касс. план ХМАО'!J189</f>
        <v>0</v>
      </c>
      <c r="K189" s="225">
        <f>'Касс. план Обл. бюдж.'!K189+'Касс. план ХМАО'!K189</f>
        <v>0</v>
      </c>
      <c r="L189" s="225">
        <f>'Касс. план Обл. бюдж.'!L189+'Касс. план ХМАО'!L189</f>
        <v>0</v>
      </c>
      <c r="M189" s="225">
        <f>'Касс. план Обл. бюдж.'!M189+'Касс. план ХМАО'!M189</f>
        <v>0</v>
      </c>
      <c r="N189" s="225">
        <f>'Касс. план Обл. бюдж.'!N189+'Касс. план ХМАО'!N189</f>
        <v>0</v>
      </c>
      <c r="O189" s="225">
        <f>'Касс. план Обл. бюдж.'!O189+'Касс. план ХМАО'!O189</f>
        <v>0</v>
      </c>
      <c r="P189" s="225">
        <f>'Касс. план Обл. бюдж.'!P189+'Касс. план ХМАО'!P189</f>
        <v>0</v>
      </c>
      <c r="Q189" s="225">
        <f>'Касс. план Обл. бюдж.'!Q189+'Касс. план ХМАО'!Q189</f>
        <v>0</v>
      </c>
      <c r="R189" s="225">
        <f>'Касс. план Обл. бюдж.'!R189+'Касс. план ХМАО'!R189</f>
        <v>0</v>
      </c>
      <c r="S189" s="225">
        <f>'Касс. план Обл. бюдж.'!S189+'Касс. план ХМАО'!S189</f>
        <v>0</v>
      </c>
    </row>
    <row r="190" spans="2:19" x14ac:dyDescent="0.2">
      <c r="B190" s="228" t="s">
        <v>90</v>
      </c>
      <c r="C190" s="223" t="s">
        <v>276</v>
      </c>
      <c r="D190" s="224" t="s">
        <v>58</v>
      </c>
      <c r="E190" s="224" t="s">
        <v>58</v>
      </c>
      <c r="F190" s="224" t="s">
        <v>58</v>
      </c>
      <c r="G190" s="225">
        <f>'Касс. план Обл. бюдж.'!G190+'Касс. план ХМАО'!G190</f>
        <v>2861600</v>
      </c>
      <c r="H190" s="225">
        <f>'Касс. план Обл. бюдж.'!H190+'Касс. план ХМАО'!H190</f>
        <v>823671</v>
      </c>
      <c r="I190" s="225">
        <f>'Касс. план Обл. бюдж.'!I190+'Касс. план ХМАО'!I190</f>
        <v>250446</v>
      </c>
      <c r="J190" s="225">
        <f>'Касс. план Обл. бюдж.'!J190+'Касс. план ХМАО'!J190</f>
        <v>210900</v>
      </c>
      <c r="K190" s="225">
        <f>'Касс. план Обл. бюдж.'!K190+'Касс. план ХМАО'!K190</f>
        <v>55032</v>
      </c>
      <c r="L190" s="225">
        <f>'Касс. план Обл. бюдж.'!L190+'Касс. план ХМАО'!L190</f>
        <v>203951</v>
      </c>
      <c r="M190" s="225">
        <f>'Касс. план Обл. бюдж.'!M190+'Касс. план ХМАО'!M190</f>
        <v>130501</v>
      </c>
      <c r="N190" s="225">
        <f>'Касс. план Обл. бюдж.'!N190+'Касс. план ХМАО'!N190</f>
        <v>199923</v>
      </c>
      <c r="O190" s="225">
        <f>'Касс. план Обл. бюдж.'!O190+'Касс. план ХМАО'!O190</f>
        <v>216561</v>
      </c>
      <c r="P190" s="225">
        <f>'Касс. план Обл. бюдж.'!P190+'Касс. план ХМАО'!P190</f>
        <v>176621</v>
      </c>
      <c r="Q190" s="225">
        <f>'Касс. план Обл. бюдж.'!Q190+'Касс. план ХМАО'!Q190</f>
        <v>145335</v>
      </c>
      <c r="R190" s="225">
        <f>'Касс. план Обл. бюдж.'!R190+'Касс. план ХМАО'!R190</f>
        <v>196401</v>
      </c>
      <c r="S190" s="225">
        <f>'Касс. план Обл. бюдж.'!S190+'Касс. план ХМАО'!S190</f>
        <v>252258</v>
      </c>
    </row>
    <row r="191" spans="2:19" x14ac:dyDescent="0.2">
      <c r="B191" s="229" t="s">
        <v>74</v>
      </c>
      <c r="C191" s="68" t="s">
        <v>58</v>
      </c>
      <c r="D191" s="227" t="s">
        <v>58</v>
      </c>
      <c r="E191" s="227" t="s">
        <v>58</v>
      </c>
      <c r="F191" s="227" t="s">
        <v>58</v>
      </c>
      <c r="G191" s="225" t="s">
        <v>183</v>
      </c>
      <c r="H191" s="225" t="s">
        <v>183</v>
      </c>
      <c r="I191" s="225" t="s">
        <v>183</v>
      </c>
      <c r="J191" s="225" t="s">
        <v>183</v>
      </c>
      <c r="K191" s="225" t="s">
        <v>183</v>
      </c>
      <c r="L191" s="225" t="s">
        <v>183</v>
      </c>
      <c r="M191" s="225" t="s">
        <v>183</v>
      </c>
      <c r="N191" s="225" t="s">
        <v>183</v>
      </c>
      <c r="O191" s="225" t="s">
        <v>183</v>
      </c>
      <c r="P191" s="225" t="s">
        <v>183</v>
      </c>
      <c r="Q191" s="225" t="s">
        <v>183</v>
      </c>
      <c r="R191" s="225" t="s">
        <v>183</v>
      </c>
      <c r="S191" s="225" t="s">
        <v>183</v>
      </c>
    </row>
    <row r="192" spans="2:19" ht="12.75" customHeight="1" x14ac:dyDescent="0.2">
      <c r="B192" s="418" t="s">
        <v>91</v>
      </c>
      <c r="C192" s="321" t="s">
        <v>236</v>
      </c>
      <c r="D192" s="417" t="s">
        <v>211</v>
      </c>
      <c r="E192" s="230" t="s">
        <v>58</v>
      </c>
      <c r="F192" s="230" t="s">
        <v>58</v>
      </c>
      <c r="G192" s="225">
        <f>'Касс. план Обл. бюдж.'!G192+'Касс. план ХМАО'!G192</f>
        <v>60000</v>
      </c>
      <c r="H192" s="225">
        <f>'Касс. план Обл. бюдж.'!H192+'Касс. план ХМАО'!H192</f>
        <v>0</v>
      </c>
      <c r="I192" s="225">
        <f>'Касс. план Обл. бюдж.'!I192+'Касс. план ХМАО'!I192</f>
        <v>60000</v>
      </c>
      <c r="J192" s="225">
        <f>'Касс. план Обл. бюдж.'!J192+'Касс. план ХМАО'!J192</f>
        <v>0</v>
      </c>
      <c r="K192" s="225">
        <f>'Касс. план Обл. бюдж.'!K192+'Касс. план ХМАО'!K192</f>
        <v>0</v>
      </c>
      <c r="L192" s="225">
        <f>'Касс. план Обл. бюдж.'!L192+'Касс. план ХМАО'!L192</f>
        <v>0</v>
      </c>
      <c r="M192" s="225">
        <f>'Касс. план Обл. бюдж.'!M192+'Касс. план ХМАО'!M192</f>
        <v>0</v>
      </c>
      <c r="N192" s="225">
        <f>'Касс. план Обл. бюдж.'!N192+'Касс. план ХМАО'!N192</f>
        <v>0</v>
      </c>
      <c r="O192" s="225">
        <f>'Касс. план Обл. бюдж.'!O192+'Касс. план ХМАО'!O192</f>
        <v>0</v>
      </c>
      <c r="P192" s="225">
        <f>'Касс. план Обл. бюдж.'!P192+'Касс. план ХМАО'!P192</f>
        <v>0</v>
      </c>
      <c r="Q192" s="225">
        <f>'Касс. план Обл. бюдж.'!Q192+'Касс. план ХМАО'!Q192</f>
        <v>0</v>
      </c>
      <c r="R192" s="225">
        <f>'Касс. план Обл. бюдж.'!R192+'Касс. план ХМАО'!R192</f>
        <v>0</v>
      </c>
      <c r="S192" s="225">
        <f>'Касс. план Обл. бюдж.'!S192+'Касс. план ХМАО'!S192</f>
        <v>0</v>
      </c>
    </row>
    <row r="193" spans="2:19" x14ac:dyDescent="0.2">
      <c r="B193" s="418"/>
      <c r="C193" s="321"/>
      <c r="D193" s="417"/>
      <c r="E193" s="227" t="s">
        <v>60</v>
      </c>
      <c r="F193" s="227" t="s">
        <v>61</v>
      </c>
      <c r="G193" s="225">
        <f>'Касс. план Обл. бюдж.'!G193+'Касс. план ХМАО'!G193</f>
        <v>0</v>
      </c>
      <c r="H193" s="225">
        <f>'Касс. план Обл. бюдж.'!H193+'Касс. план ХМАО'!H193</f>
        <v>0</v>
      </c>
      <c r="I193" s="225">
        <f>'Касс. план Обл. бюдж.'!I193+'Касс. план ХМАО'!I193</f>
        <v>0</v>
      </c>
      <c r="J193" s="225">
        <f>'Касс. план Обл. бюдж.'!J193+'Касс. план ХМАО'!J193</f>
        <v>0</v>
      </c>
      <c r="K193" s="225">
        <f>'Касс. план Обл. бюдж.'!K193+'Касс. план ХМАО'!K193</f>
        <v>0</v>
      </c>
      <c r="L193" s="225">
        <f>'Касс. план Обл. бюдж.'!L193+'Касс. план ХМАО'!L193</f>
        <v>0</v>
      </c>
      <c r="M193" s="225">
        <f>'Касс. план Обл. бюдж.'!M193+'Касс. план ХМАО'!M193</f>
        <v>0</v>
      </c>
      <c r="N193" s="225">
        <f>'Касс. план Обл. бюдж.'!N193+'Касс. план ХМАО'!N193</f>
        <v>0</v>
      </c>
      <c r="O193" s="225">
        <f>'Касс. план Обл. бюдж.'!O193+'Касс. план ХМАО'!O193</f>
        <v>0</v>
      </c>
      <c r="P193" s="225">
        <f>'Касс. план Обл. бюдж.'!P193+'Касс. план ХМАО'!P193</f>
        <v>0</v>
      </c>
      <c r="Q193" s="225">
        <f>'Касс. план Обл. бюдж.'!Q193+'Касс. план ХМАО'!Q193</f>
        <v>0</v>
      </c>
      <c r="R193" s="225">
        <f>'Касс. план Обл. бюдж.'!R193+'Касс. план ХМАО'!R193</f>
        <v>0</v>
      </c>
      <c r="S193" s="225">
        <f>'Касс. план Обл. бюдж.'!S193+'Касс. план ХМАО'!S193</f>
        <v>0</v>
      </c>
    </row>
    <row r="194" spans="2:19" x14ac:dyDescent="0.2">
      <c r="B194" s="418"/>
      <c r="C194" s="321"/>
      <c r="D194" s="417"/>
      <c r="E194" s="227" t="s">
        <v>62</v>
      </c>
      <c r="F194" s="227" t="s">
        <v>62</v>
      </c>
      <c r="G194" s="225">
        <f>'Касс. план Обл. бюдж.'!G194+'Касс. план ХМАО'!G194</f>
        <v>0</v>
      </c>
      <c r="H194" s="225">
        <f>'Касс. план Обл. бюдж.'!H194+'Касс. план ХМАО'!H194</f>
        <v>0</v>
      </c>
      <c r="I194" s="225">
        <f>'Касс. план Обл. бюдж.'!I194+'Касс. план ХМАО'!I194</f>
        <v>0</v>
      </c>
      <c r="J194" s="225">
        <f>'Касс. план Обл. бюдж.'!J194+'Касс. план ХМАО'!J194</f>
        <v>0</v>
      </c>
      <c r="K194" s="225">
        <f>'Касс. план Обл. бюдж.'!K194+'Касс. план ХМАО'!K194</f>
        <v>0</v>
      </c>
      <c r="L194" s="225">
        <f>'Касс. план Обл. бюдж.'!L194+'Касс. план ХМАО'!L194</f>
        <v>0</v>
      </c>
      <c r="M194" s="225">
        <f>'Касс. план Обл. бюдж.'!M194+'Касс. план ХМАО'!M194</f>
        <v>0</v>
      </c>
      <c r="N194" s="225">
        <f>'Касс. план Обл. бюдж.'!N194+'Касс. план ХМАО'!N194</f>
        <v>0</v>
      </c>
      <c r="O194" s="225">
        <f>'Касс. план Обл. бюдж.'!O194+'Касс. план ХМАО'!O194</f>
        <v>0</v>
      </c>
      <c r="P194" s="225">
        <f>'Касс. план Обл. бюдж.'!P194+'Касс. план ХМАО'!P194</f>
        <v>0</v>
      </c>
      <c r="Q194" s="225">
        <f>'Касс. план Обл. бюдж.'!Q194+'Касс. план ХМАО'!Q194</f>
        <v>0</v>
      </c>
      <c r="R194" s="225">
        <f>'Касс. план Обл. бюдж.'!R194+'Касс. план ХМАО'!R194</f>
        <v>0</v>
      </c>
      <c r="S194" s="225">
        <f>'Касс. план Обл. бюдж.'!S194+'Касс. план ХМАО'!S194</f>
        <v>0</v>
      </c>
    </row>
    <row r="195" spans="2:19" x14ac:dyDescent="0.2">
      <c r="B195" s="418"/>
      <c r="C195" s="321"/>
      <c r="D195" s="417"/>
      <c r="E195" s="227" t="s">
        <v>63</v>
      </c>
      <c r="F195" s="227" t="s">
        <v>61</v>
      </c>
      <c r="G195" s="225">
        <f>'Касс. план Обл. бюдж.'!G195+'Касс. план ХМАО'!G195</f>
        <v>0</v>
      </c>
      <c r="H195" s="225">
        <f>'Касс. план Обл. бюдж.'!H195+'Касс. план ХМАО'!H195</f>
        <v>0</v>
      </c>
      <c r="I195" s="225">
        <f>'Касс. план Обл. бюдж.'!I195+'Касс. план ХМАО'!I195</f>
        <v>0</v>
      </c>
      <c r="J195" s="225">
        <f>'Касс. план Обл. бюдж.'!J195+'Касс. план ХМАО'!J195</f>
        <v>0</v>
      </c>
      <c r="K195" s="225">
        <f>'Касс. план Обл. бюдж.'!K195+'Касс. план ХМАО'!K195</f>
        <v>0</v>
      </c>
      <c r="L195" s="225">
        <f>'Касс. план Обл. бюдж.'!L195+'Касс. план ХМАО'!L195</f>
        <v>0</v>
      </c>
      <c r="M195" s="225">
        <f>'Касс. план Обл. бюдж.'!M195+'Касс. план ХМАО'!M195</f>
        <v>0</v>
      </c>
      <c r="N195" s="225">
        <f>'Касс. план Обл. бюдж.'!N195+'Касс. план ХМАО'!N195</f>
        <v>0</v>
      </c>
      <c r="O195" s="225">
        <f>'Касс. план Обл. бюдж.'!O195+'Касс. план ХМАО'!O195</f>
        <v>0</v>
      </c>
      <c r="P195" s="225">
        <f>'Касс. план Обл. бюдж.'!P195+'Касс. план ХМАО'!P195</f>
        <v>0</v>
      </c>
      <c r="Q195" s="225">
        <f>'Касс. план Обл. бюдж.'!Q195+'Касс. план ХМАО'!Q195</f>
        <v>0</v>
      </c>
      <c r="R195" s="225">
        <f>'Касс. план Обл. бюдж.'!R195+'Касс. план ХМАО'!R195</f>
        <v>0</v>
      </c>
      <c r="S195" s="225">
        <f>'Касс. план Обл. бюдж.'!S195+'Касс. план ХМАО'!S195</f>
        <v>0</v>
      </c>
    </row>
    <row r="196" spans="2:19" x14ac:dyDescent="0.2">
      <c r="B196" s="418"/>
      <c r="C196" s="321"/>
      <c r="D196" s="417"/>
      <c r="E196" s="227" t="s">
        <v>64</v>
      </c>
      <c r="F196" s="227" t="s">
        <v>65</v>
      </c>
      <c r="G196" s="225">
        <f>'Касс. план Обл. бюдж.'!G196+'Касс. план ХМАО'!G196</f>
        <v>60000</v>
      </c>
      <c r="H196" s="225">
        <f>'Касс. план Обл. бюдж.'!H196+'Касс. план ХМАО'!H196</f>
        <v>0</v>
      </c>
      <c r="I196" s="225">
        <f>'Касс. план Обл. бюдж.'!I196+'Касс. план ХМАО'!I196</f>
        <v>60000</v>
      </c>
      <c r="J196" s="225">
        <f>'Касс. план Обл. бюдж.'!J196+'Касс. план ХМАО'!J196</f>
        <v>0</v>
      </c>
      <c r="K196" s="225">
        <f>'Касс. план Обл. бюдж.'!K196+'Касс. план ХМАО'!K196</f>
        <v>0</v>
      </c>
      <c r="L196" s="225">
        <f>'Касс. план Обл. бюдж.'!L196+'Касс. план ХМАО'!L196</f>
        <v>0</v>
      </c>
      <c r="M196" s="225">
        <f>'Касс. план Обл. бюдж.'!M196+'Касс. план ХМАО'!M196</f>
        <v>0</v>
      </c>
      <c r="N196" s="225">
        <f>'Касс. план Обл. бюдж.'!N196+'Касс. план ХМАО'!N196</f>
        <v>0</v>
      </c>
      <c r="O196" s="225">
        <f>'Касс. план Обл. бюдж.'!O196+'Касс. план ХМАО'!O196</f>
        <v>0</v>
      </c>
      <c r="P196" s="225">
        <f>'Касс. план Обл. бюдж.'!P196+'Касс. план ХМАО'!P196</f>
        <v>0</v>
      </c>
      <c r="Q196" s="225">
        <f>'Касс. план Обл. бюдж.'!Q196+'Касс. план ХМАО'!Q196</f>
        <v>0</v>
      </c>
      <c r="R196" s="225">
        <f>'Касс. план Обл. бюдж.'!R196+'Касс. план ХМАО'!R196</f>
        <v>0</v>
      </c>
      <c r="S196" s="225">
        <f>'Касс. план Обл. бюдж.'!S196+'Касс. план ХМАО'!S196</f>
        <v>0</v>
      </c>
    </row>
    <row r="197" spans="2:19" x14ac:dyDescent="0.2">
      <c r="B197" s="418"/>
      <c r="C197" s="321"/>
      <c r="D197" s="417"/>
      <c r="E197" s="227" t="s">
        <v>64</v>
      </c>
      <c r="F197" s="227" t="s">
        <v>66</v>
      </c>
      <c r="G197" s="225">
        <f>'Касс. план Обл. бюдж.'!G197+'Касс. план ХМАО'!G197</f>
        <v>0</v>
      </c>
      <c r="H197" s="225">
        <f>'Касс. план Обл. бюдж.'!H197+'Касс. план ХМАО'!H197</f>
        <v>0</v>
      </c>
      <c r="I197" s="225">
        <f>'Касс. план Обл. бюдж.'!I197+'Касс. план ХМАО'!I197</f>
        <v>0</v>
      </c>
      <c r="J197" s="225">
        <f>'Касс. план Обл. бюдж.'!J197+'Касс. план ХМАО'!J197</f>
        <v>0</v>
      </c>
      <c r="K197" s="225">
        <f>'Касс. план Обл. бюдж.'!K197+'Касс. план ХМАО'!K197</f>
        <v>0</v>
      </c>
      <c r="L197" s="225">
        <f>'Касс. план Обл. бюдж.'!L197+'Касс. план ХМАО'!L197</f>
        <v>0</v>
      </c>
      <c r="M197" s="225">
        <f>'Касс. план Обл. бюдж.'!M197+'Касс. план ХМАО'!M197</f>
        <v>0</v>
      </c>
      <c r="N197" s="225">
        <f>'Касс. план Обл. бюдж.'!N197+'Касс. план ХМАО'!N197</f>
        <v>0</v>
      </c>
      <c r="O197" s="225">
        <f>'Касс. план Обл. бюдж.'!O197+'Касс. план ХМАО'!O197</f>
        <v>0</v>
      </c>
      <c r="P197" s="225">
        <f>'Касс. план Обл. бюдж.'!P197+'Касс. план ХМАО'!P197</f>
        <v>0</v>
      </c>
      <c r="Q197" s="225">
        <f>'Касс. план Обл. бюдж.'!Q197+'Касс. план ХМАО'!Q197</f>
        <v>0</v>
      </c>
      <c r="R197" s="225">
        <f>'Касс. план Обл. бюдж.'!R197+'Касс. план ХМАО'!R197</f>
        <v>0</v>
      </c>
      <c r="S197" s="225">
        <f>'Касс. план Обл. бюдж.'!S197+'Касс. план ХМАО'!S197</f>
        <v>0</v>
      </c>
    </row>
    <row r="198" spans="2:19" ht="12.75" customHeight="1" x14ac:dyDescent="0.2">
      <c r="B198" s="418" t="s">
        <v>93</v>
      </c>
      <c r="C198" s="321" t="s">
        <v>237</v>
      </c>
      <c r="D198" s="417" t="s">
        <v>211</v>
      </c>
      <c r="E198" s="230" t="s">
        <v>58</v>
      </c>
      <c r="F198" s="230" t="s">
        <v>58</v>
      </c>
      <c r="G198" s="225">
        <f>'Касс. план Обл. бюдж.'!G198+'Касс. план ХМАО'!G198</f>
        <v>0</v>
      </c>
      <c r="H198" s="225">
        <f>'Касс. план Обл. бюдж.'!H198+'Касс. план ХМАО'!H198</f>
        <v>0</v>
      </c>
      <c r="I198" s="225">
        <f>'Касс. план Обл. бюдж.'!I198+'Касс. план ХМАО'!I198</f>
        <v>0</v>
      </c>
      <c r="J198" s="225">
        <f>'Касс. план Обл. бюдж.'!J198+'Касс. план ХМАО'!J198</f>
        <v>0</v>
      </c>
      <c r="K198" s="225">
        <f>'Касс. план Обл. бюдж.'!K198+'Касс. план ХМАО'!K198</f>
        <v>0</v>
      </c>
      <c r="L198" s="225">
        <f>'Касс. план Обл. бюдж.'!L198+'Касс. план ХМАО'!L198</f>
        <v>0</v>
      </c>
      <c r="M198" s="225">
        <f>'Касс. план Обл. бюдж.'!M198+'Касс. план ХМАО'!M198</f>
        <v>0</v>
      </c>
      <c r="N198" s="225">
        <f>'Касс. план Обл. бюдж.'!N198+'Касс. план ХМАО'!N198</f>
        <v>0</v>
      </c>
      <c r="O198" s="225">
        <f>'Касс. план Обл. бюдж.'!O198+'Касс. план ХМАО'!O198</f>
        <v>0</v>
      </c>
      <c r="P198" s="225">
        <f>'Касс. план Обл. бюдж.'!P198+'Касс. план ХМАО'!P198</f>
        <v>0</v>
      </c>
      <c r="Q198" s="225">
        <f>'Касс. план Обл. бюдж.'!Q198+'Касс. план ХМАО'!Q198</f>
        <v>0</v>
      </c>
      <c r="R198" s="225">
        <f>'Касс. план Обл. бюдж.'!R198+'Касс. план ХМАО'!R198</f>
        <v>0</v>
      </c>
      <c r="S198" s="225">
        <f>'Касс. план Обл. бюдж.'!S198+'Касс. план ХМАО'!S198</f>
        <v>0</v>
      </c>
    </row>
    <row r="199" spans="2:19" x14ac:dyDescent="0.2">
      <c r="B199" s="418"/>
      <c r="C199" s="321"/>
      <c r="D199" s="417"/>
      <c r="E199" s="227" t="s">
        <v>60</v>
      </c>
      <c r="F199" s="227" t="s">
        <v>61</v>
      </c>
      <c r="G199" s="225">
        <f>'Касс. план Обл. бюдж.'!G199+'Касс. план ХМАО'!G199</f>
        <v>0</v>
      </c>
      <c r="H199" s="225">
        <f>'Касс. план Обл. бюдж.'!H199+'Касс. план ХМАО'!H199</f>
        <v>0</v>
      </c>
      <c r="I199" s="225">
        <f>'Касс. план Обл. бюдж.'!I199+'Касс. план ХМАО'!I199</f>
        <v>0</v>
      </c>
      <c r="J199" s="225">
        <f>'Касс. план Обл. бюдж.'!J199+'Касс. план ХМАО'!J199</f>
        <v>0</v>
      </c>
      <c r="K199" s="225">
        <f>'Касс. план Обл. бюдж.'!K199+'Касс. план ХМАО'!K199</f>
        <v>0</v>
      </c>
      <c r="L199" s="225">
        <f>'Касс. план Обл. бюдж.'!L199+'Касс. план ХМАО'!L199</f>
        <v>0</v>
      </c>
      <c r="M199" s="225">
        <f>'Касс. план Обл. бюдж.'!M199+'Касс. план ХМАО'!M199</f>
        <v>0</v>
      </c>
      <c r="N199" s="225">
        <f>'Касс. план Обл. бюдж.'!N199+'Касс. план ХМАО'!N199</f>
        <v>0</v>
      </c>
      <c r="O199" s="225">
        <f>'Касс. план Обл. бюдж.'!O199+'Касс. план ХМАО'!O199</f>
        <v>0</v>
      </c>
      <c r="P199" s="225">
        <f>'Касс. план Обл. бюдж.'!P199+'Касс. план ХМАО'!P199</f>
        <v>0</v>
      </c>
      <c r="Q199" s="225">
        <f>'Касс. план Обл. бюдж.'!Q199+'Касс. план ХМАО'!Q199</f>
        <v>0</v>
      </c>
      <c r="R199" s="225">
        <f>'Касс. план Обл. бюдж.'!R199+'Касс. план ХМАО'!R199</f>
        <v>0</v>
      </c>
      <c r="S199" s="225">
        <f>'Касс. план Обл. бюдж.'!S199+'Касс. план ХМАО'!S199</f>
        <v>0</v>
      </c>
    </row>
    <row r="200" spans="2:19" x14ac:dyDescent="0.2">
      <c r="B200" s="418"/>
      <c r="C200" s="321"/>
      <c r="D200" s="417"/>
      <c r="E200" s="227" t="s">
        <v>62</v>
      </c>
      <c r="F200" s="227" t="s">
        <v>62</v>
      </c>
      <c r="G200" s="225">
        <f>'Касс. план Обл. бюдж.'!G200+'Касс. план ХМАО'!G200</f>
        <v>0</v>
      </c>
      <c r="H200" s="225">
        <f>'Касс. план Обл. бюдж.'!H200+'Касс. план ХМАО'!H200</f>
        <v>0</v>
      </c>
      <c r="I200" s="225">
        <f>'Касс. план Обл. бюдж.'!I200+'Касс. план ХМАО'!I200</f>
        <v>0</v>
      </c>
      <c r="J200" s="225">
        <f>'Касс. план Обл. бюдж.'!J200+'Касс. план ХМАО'!J200</f>
        <v>0</v>
      </c>
      <c r="K200" s="225">
        <f>'Касс. план Обл. бюдж.'!K200+'Касс. план ХМАО'!K200</f>
        <v>0</v>
      </c>
      <c r="L200" s="225">
        <f>'Касс. план Обл. бюдж.'!L200+'Касс. план ХМАО'!L200</f>
        <v>0</v>
      </c>
      <c r="M200" s="225">
        <f>'Касс. план Обл. бюдж.'!M200+'Касс. план ХМАО'!M200</f>
        <v>0</v>
      </c>
      <c r="N200" s="225">
        <f>'Касс. план Обл. бюдж.'!N200+'Касс. план ХМАО'!N200</f>
        <v>0</v>
      </c>
      <c r="O200" s="225">
        <f>'Касс. план Обл. бюдж.'!O200+'Касс. план ХМАО'!O200</f>
        <v>0</v>
      </c>
      <c r="P200" s="225">
        <f>'Касс. план Обл. бюдж.'!P200+'Касс. план ХМАО'!P200</f>
        <v>0</v>
      </c>
      <c r="Q200" s="225">
        <f>'Касс. план Обл. бюдж.'!Q200+'Касс. план ХМАО'!Q200</f>
        <v>0</v>
      </c>
      <c r="R200" s="225">
        <f>'Касс. план Обл. бюдж.'!R200+'Касс. план ХМАО'!R200</f>
        <v>0</v>
      </c>
      <c r="S200" s="225">
        <f>'Касс. план Обл. бюдж.'!S200+'Касс. план ХМАО'!S200</f>
        <v>0</v>
      </c>
    </row>
    <row r="201" spans="2:19" x14ac:dyDescent="0.2">
      <c r="B201" s="418"/>
      <c r="C201" s="321"/>
      <c r="D201" s="417"/>
      <c r="E201" s="227" t="s">
        <v>63</v>
      </c>
      <c r="F201" s="227" t="s">
        <v>61</v>
      </c>
      <c r="G201" s="225">
        <f>'Касс. план Обл. бюдж.'!G201+'Касс. план ХМАО'!G201</f>
        <v>0</v>
      </c>
      <c r="H201" s="225">
        <f>'Касс. план Обл. бюдж.'!H201+'Касс. план ХМАО'!H201</f>
        <v>0</v>
      </c>
      <c r="I201" s="225">
        <f>'Касс. план Обл. бюдж.'!I201+'Касс. план ХМАО'!I201</f>
        <v>0</v>
      </c>
      <c r="J201" s="225">
        <f>'Касс. план Обл. бюдж.'!J201+'Касс. план ХМАО'!J201</f>
        <v>0</v>
      </c>
      <c r="K201" s="225">
        <f>'Касс. план Обл. бюдж.'!K201+'Касс. план ХМАО'!K201</f>
        <v>0</v>
      </c>
      <c r="L201" s="225">
        <f>'Касс. план Обл. бюдж.'!L201+'Касс. план ХМАО'!L201</f>
        <v>0</v>
      </c>
      <c r="M201" s="225">
        <f>'Касс. план Обл. бюдж.'!M201+'Касс. план ХМАО'!M201</f>
        <v>0</v>
      </c>
      <c r="N201" s="225">
        <f>'Касс. план Обл. бюдж.'!N201+'Касс. план ХМАО'!N201</f>
        <v>0</v>
      </c>
      <c r="O201" s="225">
        <f>'Касс. план Обл. бюдж.'!O201+'Касс. план ХМАО'!O201</f>
        <v>0</v>
      </c>
      <c r="P201" s="225">
        <f>'Касс. план Обл. бюдж.'!P201+'Касс. план ХМАО'!P201</f>
        <v>0</v>
      </c>
      <c r="Q201" s="225">
        <f>'Касс. план Обл. бюдж.'!Q201+'Касс. план ХМАО'!Q201</f>
        <v>0</v>
      </c>
      <c r="R201" s="225">
        <f>'Касс. план Обл. бюдж.'!R201+'Касс. план ХМАО'!R201</f>
        <v>0</v>
      </c>
      <c r="S201" s="225">
        <f>'Касс. план Обл. бюдж.'!S201+'Касс. план ХМАО'!S201</f>
        <v>0</v>
      </c>
    </row>
    <row r="202" spans="2:19" x14ac:dyDescent="0.2">
      <c r="B202" s="418"/>
      <c r="C202" s="321"/>
      <c r="D202" s="417"/>
      <c r="E202" s="227" t="s">
        <v>64</v>
      </c>
      <c r="F202" s="227" t="s">
        <v>65</v>
      </c>
      <c r="G202" s="225">
        <f>'Касс. план Обл. бюдж.'!G202+'Касс. план ХМАО'!G202</f>
        <v>0</v>
      </c>
      <c r="H202" s="225">
        <f>'Касс. план Обл. бюдж.'!H202+'Касс. план ХМАО'!H202</f>
        <v>0</v>
      </c>
      <c r="I202" s="225">
        <f>'Касс. план Обл. бюдж.'!I202+'Касс. план ХМАО'!I202</f>
        <v>0</v>
      </c>
      <c r="J202" s="225">
        <f>'Касс. план Обл. бюдж.'!J202+'Касс. план ХМАО'!J202</f>
        <v>0</v>
      </c>
      <c r="K202" s="225">
        <f>'Касс. план Обл. бюдж.'!K202+'Касс. план ХМАО'!K202</f>
        <v>0</v>
      </c>
      <c r="L202" s="225">
        <f>'Касс. план Обл. бюдж.'!L202+'Касс. план ХМАО'!L202</f>
        <v>0</v>
      </c>
      <c r="M202" s="225">
        <f>'Касс. план Обл. бюдж.'!M202+'Касс. план ХМАО'!M202</f>
        <v>0</v>
      </c>
      <c r="N202" s="225">
        <f>'Касс. план Обл. бюдж.'!N202+'Касс. план ХМАО'!N202</f>
        <v>0</v>
      </c>
      <c r="O202" s="225">
        <f>'Касс. план Обл. бюдж.'!O202+'Касс. план ХМАО'!O202</f>
        <v>0</v>
      </c>
      <c r="P202" s="225">
        <f>'Касс. план Обл. бюдж.'!P202+'Касс. план ХМАО'!P202</f>
        <v>0</v>
      </c>
      <c r="Q202" s="225">
        <f>'Касс. план Обл. бюдж.'!Q202+'Касс. план ХМАО'!Q202</f>
        <v>0</v>
      </c>
      <c r="R202" s="225">
        <f>'Касс. план Обл. бюдж.'!R202+'Касс. план ХМАО'!R202</f>
        <v>0</v>
      </c>
      <c r="S202" s="225">
        <f>'Касс. план Обл. бюдж.'!S202+'Касс. план ХМАО'!S202</f>
        <v>0</v>
      </c>
    </row>
    <row r="203" spans="2:19" x14ac:dyDescent="0.2">
      <c r="B203" s="418"/>
      <c r="C203" s="321"/>
      <c r="D203" s="417"/>
      <c r="E203" s="227" t="s">
        <v>64</v>
      </c>
      <c r="F203" s="227" t="s">
        <v>66</v>
      </c>
      <c r="G203" s="225">
        <f>'Касс. план Обл. бюдж.'!G203+'Касс. план ХМАО'!G203</f>
        <v>0</v>
      </c>
      <c r="H203" s="225">
        <f>'Касс. план Обл. бюдж.'!H203+'Касс. план ХМАО'!H203</f>
        <v>0</v>
      </c>
      <c r="I203" s="225">
        <f>'Касс. план Обл. бюдж.'!I203+'Касс. план ХМАО'!I203</f>
        <v>0</v>
      </c>
      <c r="J203" s="225">
        <f>'Касс. план Обл. бюдж.'!J203+'Касс. план ХМАО'!J203</f>
        <v>0</v>
      </c>
      <c r="K203" s="225">
        <f>'Касс. план Обл. бюдж.'!K203+'Касс. план ХМАО'!K203</f>
        <v>0</v>
      </c>
      <c r="L203" s="225">
        <f>'Касс. план Обл. бюдж.'!L203+'Касс. план ХМАО'!L203</f>
        <v>0</v>
      </c>
      <c r="M203" s="225">
        <f>'Касс. план Обл. бюдж.'!M203+'Касс. план ХМАО'!M203</f>
        <v>0</v>
      </c>
      <c r="N203" s="225">
        <f>'Касс. план Обл. бюдж.'!N203+'Касс. план ХМАО'!N203</f>
        <v>0</v>
      </c>
      <c r="O203" s="225">
        <f>'Касс. план Обл. бюдж.'!O203+'Касс. план ХМАО'!O203</f>
        <v>0</v>
      </c>
      <c r="P203" s="225">
        <f>'Касс. план Обл. бюдж.'!P203+'Касс. план ХМАО'!P203</f>
        <v>0</v>
      </c>
      <c r="Q203" s="225">
        <f>'Касс. план Обл. бюдж.'!Q203+'Касс. план ХМАО'!Q203</f>
        <v>0</v>
      </c>
      <c r="R203" s="225">
        <f>'Касс. план Обл. бюдж.'!R203+'Касс. план ХМАО'!R203</f>
        <v>0</v>
      </c>
      <c r="S203" s="225">
        <f>'Касс. план Обл. бюдж.'!S203+'Касс. план ХМАО'!S203</f>
        <v>0</v>
      </c>
    </row>
    <row r="204" spans="2:19" ht="12.75" customHeight="1" x14ac:dyDescent="0.2">
      <c r="B204" s="418" t="s">
        <v>94</v>
      </c>
      <c r="C204" s="321" t="s">
        <v>238</v>
      </c>
      <c r="D204" s="417" t="s">
        <v>211</v>
      </c>
      <c r="E204" s="230" t="s">
        <v>58</v>
      </c>
      <c r="F204" s="230" t="s">
        <v>58</v>
      </c>
      <c r="G204" s="225">
        <f>'Касс. план Обл. бюдж.'!G204+'Касс. план ХМАО'!G204</f>
        <v>0</v>
      </c>
      <c r="H204" s="225">
        <f>'Касс. план Обл. бюдж.'!H204+'Касс. план ХМАО'!H204</f>
        <v>0</v>
      </c>
      <c r="I204" s="225">
        <f>'Касс. план Обл. бюдж.'!I204+'Касс. план ХМАО'!I204</f>
        <v>0</v>
      </c>
      <c r="J204" s="225">
        <f>'Касс. план Обл. бюдж.'!J204+'Касс. план ХМАО'!J204</f>
        <v>0</v>
      </c>
      <c r="K204" s="225">
        <f>'Касс. план Обл. бюдж.'!K204+'Касс. план ХМАО'!K204</f>
        <v>0</v>
      </c>
      <c r="L204" s="225">
        <f>'Касс. план Обл. бюдж.'!L204+'Касс. план ХМАО'!L204</f>
        <v>0</v>
      </c>
      <c r="M204" s="225">
        <f>'Касс. план Обл. бюдж.'!M204+'Касс. план ХМАО'!M204</f>
        <v>0</v>
      </c>
      <c r="N204" s="225">
        <f>'Касс. план Обл. бюдж.'!N204+'Касс. план ХМАО'!N204</f>
        <v>0</v>
      </c>
      <c r="O204" s="225">
        <f>'Касс. план Обл. бюдж.'!O204+'Касс. план ХМАО'!O204</f>
        <v>0</v>
      </c>
      <c r="P204" s="225">
        <f>'Касс. план Обл. бюдж.'!P204+'Касс. план ХМАО'!P204</f>
        <v>0</v>
      </c>
      <c r="Q204" s="225">
        <f>'Касс. план Обл. бюдж.'!Q204+'Касс. план ХМАО'!Q204</f>
        <v>0</v>
      </c>
      <c r="R204" s="225">
        <f>'Касс. план Обл. бюдж.'!R204+'Касс. план ХМАО'!R204</f>
        <v>0</v>
      </c>
      <c r="S204" s="225">
        <f>'Касс. план Обл. бюдж.'!S204+'Касс. план ХМАО'!S204</f>
        <v>0</v>
      </c>
    </row>
    <row r="205" spans="2:19" x14ac:dyDescent="0.2">
      <c r="B205" s="418"/>
      <c r="C205" s="321"/>
      <c r="D205" s="417"/>
      <c r="E205" s="227" t="s">
        <v>60</v>
      </c>
      <c r="F205" s="227" t="s">
        <v>61</v>
      </c>
      <c r="G205" s="225">
        <f>'Касс. план Обл. бюдж.'!G205+'Касс. план ХМАО'!G205</f>
        <v>0</v>
      </c>
      <c r="H205" s="225">
        <f>'Касс. план Обл. бюдж.'!H205+'Касс. план ХМАО'!H205</f>
        <v>0</v>
      </c>
      <c r="I205" s="225">
        <f>'Касс. план Обл. бюдж.'!I205+'Касс. план ХМАО'!I205</f>
        <v>0</v>
      </c>
      <c r="J205" s="225">
        <f>'Касс. план Обл. бюдж.'!J205+'Касс. план ХМАО'!J205</f>
        <v>0</v>
      </c>
      <c r="K205" s="225">
        <f>'Касс. план Обл. бюдж.'!K205+'Касс. план ХМАО'!K205</f>
        <v>0</v>
      </c>
      <c r="L205" s="225">
        <f>'Касс. план Обл. бюдж.'!L205+'Касс. план ХМАО'!L205</f>
        <v>0</v>
      </c>
      <c r="M205" s="225">
        <f>'Касс. план Обл. бюдж.'!M205+'Касс. план ХМАО'!M205</f>
        <v>0</v>
      </c>
      <c r="N205" s="225">
        <f>'Касс. план Обл. бюдж.'!N205+'Касс. план ХМАО'!N205</f>
        <v>0</v>
      </c>
      <c r="O205" s="225">
        <f>'Касс. план Обл. бюдж.'!O205+'Касс. план ХМАО'!O205</f>
        <v>0</v>
      </c>
      <c r="P205" s="225">
        <f>'Касс. план Обл. бюдж.'!P205+'Касс. план ХМАО'!P205</f>
        <v>0</v>
      </c>
      <c r="Q205" s="225">
        <f>'Касс. план Обл. бюдж.'!Q205+'Касс. план ХМАО'!Q205</f>
        <v>0</v>
      </c>
      <c r="R205" s="225">
        <f>'Касс. план Обл. бюдж.'!R205+'Касс. план ХМАО'!R205</f>
        <v>0</v>
      </c>
      <c r="S205" s="225">
        <f>'Касс. план Обл. бюдж.'!S205+'Касс. план ХМАО'!S205</f>
        <v>0</v>
      </c>
    </row>
    <row r="206" spans="2:19" x14ac:dyDescent="0.2">
      <c r="B206" s="418"/>
      <c r="C206" s="321"/>
      <c r="D206" s="417"/>
      <c r="E206" s="227" t="s">
        <v>62</v>
      </c>
      <c r="F206" s="227" t="s">
        <v>62</v>
      </c>
      <c r="G206" s="225">
        <f>'Касс. план Обл. бюдж.'!G206+'Касс. план ХМАО'!G206</f>
        <v>0</v>
      </c>
      <c r="H206" s="225">
        <f>'Касс. план Обл. бюдж.'!H206+'Касс. план ХМАО'!H206</f>
        <v>0</v>
      </c>
      <c r="I206" s="225">
        <f>'Касс. план Обл. бюдж.'!I206+'Касс. план ХМАО'!I206</f>
        <v>0</v>
      </c>
      <c r="J206" s="225">
        <f>'Касс. план Обл. бюдж.'!J206+'Касс. план ХМАО'!J206</f>
        <v>0</v>
      </c>
      <c r="K206" s="225">
        <f>'Касс. план Обл. бюдж.'!K206+'Касс. план ХМАО'!K206</f>
        <v>0</v>
      </c>
      <c r="L206" s="225">
        <f>'Касс. план Обл. бюдж.'!L206+'Касс. план ХМАО'!L206</f>
        <v>0</v>
      </c>
      <c r="M206" s="225">
        <f>'Касс. план Обл. бюдж.'!M206+'Касс. план ХМАО'!M206</f>
        <v>0</v>
      </c>
      <c r="N206" s="225">
        <f>'Касс. план Обл. бюдж.'!N206+'Касс. план ХМАО'!N206</f>
        <v>0</v>
      </c>
      <c r="O206" s="225">
        <f>'Касс. план Обл. бюдж.'!O206+'Касс. план ХМАО'!O206</f>
        <v>0</v>
      </c>
      <c r="P206" s="225">
        <f>'Касс. план Обл. бюдж.'!P206+'Касс. план ХМАО'!P206</f>
        <v>0</v>
      </c>
      <c r="Q206" s="225">
        <f>'Касс. план Обл. бюдж.'!Q206+'Касс. план ХМАО'!Q206</f>
        <v>0</v>
      </c>
      <c r="R206" s="225">
        <f>'Касс. план Обл. бюдж.'!R206+'Касс. план ХМАО'!R206</f>
        <v>0</v>
      </c>
      <c r="S206" s="225">
        <f>'Касс. план Обл. бюдж.'!S206+'Касс. план ХМАО'!S206</f>
        <v>0</v>
      </c>
    </row>
    <row r="207" spans="2:19" x14ac:dyDescent="0.2">
      <c r="B207" s="418"/>
      <c r="C207" s="321"/>
      <c r="D207" s="417"/>
      <c r="E207" s="227" t="s">
        <v>63</v>
      </c>
      <c r="F207" s="227" t="s">
        <v>61</v>
      </c>
      <c r="G207" s="225">
        <f>'Касс. план Обл. бюдж.'!G207+'Касс. план ХМАО'!G207</f>
        <v>0</v>
      </c>
      <c r="H207" s="225">
        <f>'Касс. план Обл. бюдж.'!H207+'Касс. план ХМАО'!H207</f>
        <v>0</v>
      </c>
      <c r="I207" s="225">
        <f>'Касс. план Обл. бюдж.'!I207+'Касс. план ХМАО'!I207</f>
        <v>0</v>
      </c>
      <c r="J207" s="225">
        <f>'Касс. план Обл. бюдж.'!J207+'Касс. план ХМАО'!J207</f>
        <v>0</v>
      </c>
      <c r="K207" s="225">
        <f>'Касс. план Обл. бюдж.'!K207+'Касс. план ХМАО'!K207</f>
        <v>0</v>
      </c>
      <c r="L207" s="225">
        <f>'Касс. план Обл. бюдж.'!L207+'Касс. план ХМАО'!L207</f>
        <v>0</v>
      </c>
      <c r="M207" s="225">
        <f>'Касс. план Обл. бюдж.'!M207+'Касс. план ХМАО'!M207</f>
        <v>0</v>
      </c>
      <c r="N207" s="225">
        <f>'Касс. план Обл. бюдж.'!N207+'Касс. план ХМАО'!N207</f>
        <v>0</v>
      </c>
      <c r="O207" s="225">
        <f>'Касс. план Обл. бюдж.'!O207+'Касс. план ХМАО'!O207</f>
        <v>0</v>
      </c>
      <c r="P207" s="225">
        <f>'Касс. план Обл. бюдж.'!P207+'Касс. план ХМАО'!P207</f>
        <v>0</v>
      </c>
      <c r="Q207" s="225">
        <f>'Касс. план Обл. бюдж.'!Q207+'Касс. план ХМАО'!Q207</f>
        <v>0</v>
      </c>
      <c r="R207" s="225">
        <f>'Касс. план Обл. бюдж.'!R207+'Касс. план ХМАО'!R207</f>
        <v>0</v>
      </c>
      <c r="S207" s="225">
        <f>'Касс. план Обл. бюдж.'!S207+'Касс. план ХМАО'!S207</f>
        <v>0</v>
      </c>
    </row>
    <row r="208" spans="2:19" x14ac:dyDescent="0.2">
      <c r="B208" s="418"/>
      <c r="C208" s="321"/>
      <c r="D208" s="417"/>
      <c r="E208" s="227" t="s">
        <v>64</v>
      </c>
      <c r="F208" s="227" t="s">
        <v>65</v>
      </c>
      <c r="G208" s="225">
        <f>'Касс. план Обл. бюдж.'!G208+'Касс. план ХМАО'!G208</f>
        <v>0</v>
      </c>
      <c r="H208" s="225">
        <f>'Касс. план Обл. бюдж.'!H208+'Касс. план ХМАО'!H208</f>
        <v>0</v>
      </c>
      <c r="I208" s="225">
        <f>'Касс. план Обл. бюдж.'!I208+'Касс. план ХМАО'!I208</f>
        <v>0</v>
      </c>
      <c r="J208" s="225">
        <f>'Касс. план Обл. бюдж.'!J208+'Касс. план ХМАО'!J208</f>
        <v>0</v>
      </c>
      <c r="K208" s="225">
        <f>'Касс. план Обл. бюдж.'!K208+'Касс. план ХМАО'!K208</f>
        <v>0</v>
      </c>
      <c r="L208" s="225">
        <f>'Касс. план Обл. бюдж.'!L208+'Касс. план ХМАО'!L208</f>
        <v>0</v>
      </c>
      <c r="M208" s="225">
        <f>'Касс. план Обл. бюдж.'!M208+'Касс. план ХМАО'!M208</f>
        <v>0</v>
      </c>
      <c r="N208" s="225">
        <f>'Касс. план Обл. бюдж.'!N208+'Касс. план ХМАО'!N208</f>
        <v>0</v>
      </c>
      <c r="O208" s="225">
        <f>'Касс. план Обл. бюдж.'!O208+'Касс. план ХМАО'!O208</f>
        <v>0</v>
      </c>
      <c r="P208" s="225">
        <f>'Касс. план Обл. бюдж.'!P208+'Касс. план ХМАО'!P208</f>
        <v>0</v>
      </c>
      <c r="Q208" s="225">
        <f>'Касс. план Обл. бюдж.'!Q208+'Касс. план ХМАО'!Q208</f>
        <v>0</v>
      </c>
      <c r="R208" s="225">
        <f>'Касс. план Обл. бюдж.'!R208+'Касс. план ХМАО'!R208</f>
        <v>0</v>
      </c>
      <c r="S208" s="225">
        <f>'Касс. план Обл. бюдж.'!S208+'Касс. план ХМАО'!S208</f>
        <v>0</v>
      </c>
    </row>
    <row r="209" spans="2:19" x14ac:dyDescent="0.2">
      <c r="B209" s="418"/>
      <c r="C209" s="321"/>
      <c r="D209" s="417"/>
      <c r="E209" s="227" t="s">
        <v>64</v>
      </c>
      <c r="F209" s="227" t="s">
        <v>66</v>
      </c>
      <c r="G209" s="225">
        <f>'Касс. план Обл. бюдж.'!G209+'Касс. план ХМАО'!G209</f>
        <v>0</v>
      </c>
      <c r="H209" s="225">
        <f>'Касс. план Обл. бюдж.'!H209+'Касс. план ХМАО'!H209</f>
        <v>0</v>
      </c>
      <c r="I209" s="225">
        <f>'Касс. план Обл. бюдж.'!I209+'Касс. план ХМАО'!I209</f>
        <v>0</v>
      </c>
      <c r="J209" s="225">
        <f>'Касс. план Обл. бюдж.'!J209+'Касс. план ХМАО'!J209</f>
        <v>0</v>
      </c>
      <c r="K209" s="225">
        <f>'Касс. план Обл. бюдж.'!K209+'Касс. план ХМАО'!K209</f>
        <v>0</v>
      </c>
      <c r="L209" s="225">
        <f>'Касс. план Обл. бюдж.'!L209+'Касс. план ХМАО'!L209</f>
        <v>0</v>
      </c>
      <c r="M209" s="225">
        <f>'Касс. план Обл. бюдж.'!M209+'Касс. план ХМАО'!M209</f>
        <v>0</v>
      </c>
      <c r="N209" s="225">
        <f>'Касс. план Обл. бюдж.'!N209+'Касс. план ХМАО'!N209</f>
        <v>0</v>
      </c>
      <c r="O209" s="225">
        <f>'Касс. план Обл. бюдж.'!O209+'Касс. план ХМАО'!O209</f>
        <v>0</v>
      </c>
      <c r="P209" s="225">
        <f>'Касс. план Обл. бюдж.'!P209+'Касс. план ХМАО'!P209</f>
        <v>0</v>
      </c>
      <c r="Q209" s="225">
        <f>'Касс. план Обл. бюдж.'!Q209+'Касс. план ХМАО'!Q209</f>
        <v>0</v>
      </c>
      <c r="R209" s="225">
        <f>'Касс. план Обл. бюдж.'!R209+'Касс. план ХМАО'!R209</f>
        <v>0</v>
      </c>
      <c r="S209" s="225">
        <f>'Касс. план Обл. бюдж.'!S209+'Касс. план ХМАО'!S209</f>
        <v>0</v>
      </c>
    </row>
    <row r="210" spans="2:19" ht="12.75" customHeight="1" x14ac:dyDescent="0.2">
      <c r="B210" s="418" t="s">
        <v>95</v>
      </c>
      <c r="C210" s="321" t="s">
        <v>239</v>
      </c>
      <c r="D210" s="417" t="s">
        <v>211</v>
      </c>
      <c r="E210" s="230" t="s">
        <v>58</v>
      </c>
      <c r="F210" s="230" t="s">
        <v>58</v>
      </c>
      <c r="G210" s="225">
        <f>'Касс. план Обл. бюдж.'!G210+'Касс. план ХМАО'!G210</f>
        <v>2801600</v>
      </c>
      <c r="H210" s="225">
        <f>'Касс. план Обл. бюдж.'!H210+'Касс. план ХМАО'!H210</f>
        <v>823671</v>
      </c>
      <c r="I210" s="225">
        <f>'Касс. план Обл. бюдж.'!I210+'Касс. план ХМАО'!I210</f>
        <v>190446</v>
      </c>
      <c r="J210" s="225">
        <f>'Касс. план Обл. бюдж.'!J210+'Касс. план ХМАО'!J210</f>
        <v>210900</v>
      </c>
      <c r="K210" s="225">
        <f>'Касс. план Обл. бюдж.'!K210+'Касс. план ХМАО'!K210</f>
        <v>55032</v>
      </c>
      <c r="L210" s="225">
        <f>'Касс. план Обл. бюдж.'!L210+'Касс. план ХМАО'!L210</f>
        <v>203951</v>
      </c>
      <c r="M210" s="225">
        <f>'Касс. план Обл. бюдж.'!M210+'Касс. план ХМАО'!M210</f>
        <v>130501</v>
      </c>
      <c r="N210" s="225">
        <f>'Касс. план Обл. бюдж.'!N210+'Касс. план ХМАО'!N210</f>
        <v>199923</v>
      </c>
      <c r="O210" s="225">
        <f>'Касс. план Обл. бюдж.'!O210+'Касс. план ХМАО'!O210</f>
        <v>216561</v>
      </c>
      <c r="P210" s="225">
        <f>'Касс. план Обл. бюдж.'!P210+'Касс. план ХМАО'!P210</f>
        <v>176621</v>
      </c>
      <c r="Q210" s="225">
        <f>'Касс. план Обл. бюдж.'!Q210+'Касс. план ХМАО'!Q210</f>
        <v>145335</v>
      </c>
      <c r="R210" s="225">
        <f>'Касс. план Обл. бюдж.'!R210+'Касс. план ХМАО'!R210</f>
        <v>196401</v>
      </c>
      <c r="S210" s="225">
        <f>'Касс. план Обл. бюдж.'!S210+'Касс. план ХМАО'!S210</f>
        <v>252258</v>
      </c>
    </row>
    <row r="211" spans="2:19" x14ac:dyDescent="0.2">
      <c r="B211" s="418"/>
      <c r="C211" s="321"/>
      <c r="D211" s="417"/>
      <c r="E211" s="227" t="s">
        <v>60</v>
      </c>
      <c r="F211" s="227" t="s">
        <v>61</v>
      </c>
      <c r="G211" s="225">
        <f>'Касс. план Обл. бюдж.'!G211+'Касс. план ХМАО'!G211</f>
        <v>0</v>
      </c>
      <c r="H211" s="225">
        <f>'Касс. план Обл. бюдж.'!H211+'Касс. план ХМАО'!H211</f>
        <v>0</v>
      </c>
      <c r="I211" s="225">
        <f>'Касс. план Обл. бюдж.'!I211+'Касс. план ХМАО'!I211</f>
        <v>0</v>
      </c>
      <c r="J211" s="225">
        <f>'Касс. план Обл. бюдж.'!J211+'Касс. план ХМАО'!J211</f>
        <v>0</v>
      </c>
      <c r="K211" s="225">
        <f>'Касс. план Обл. бюдж.'!K211+'Касс. план ХМАО'!K211</f>
        <v>0</v>
      </c>
      <c r="L211" s="225">
        <f>'Касс. план Обл. бюдж.'!L211+'Касс. план ХМАО'!L211</f>
        <v>0</v>
      </c>
      <c r="M211" s="225">
        <f>'Касс. план Обл. бюдж.'!M211+'Касс. план ХМАО'!M211</f>
        <v>0</v>
      </c>
      <c r="N211" s="225">
        <f>'Касс. план Обл. бюдж.'!N211+'Касс. план ХМАО'!N211</f>
        <v>0</v>
      </c>
      <c r="O211" s="225">
        <f>'Касс. план Обл. бюдж.'!O211+'Касс. план ХМАО'!O211</f>
        <v>0</v>
      </c>
      <c r="P211" s="225">
        <f>'Касс. план Обл. бюдж.'!P211+'Касс. план ХМАО'!P211</f>
        <v>0</v>
      </c>
      <c r="Q211" s="225">
        <f>'Касс. план Обл. бюдж.'!Q211+'Касс. план ХМАО'!Q211</f>
        <v>0</v>
      </c>
      <c r="R211" s="225">
        <f>'Касс. план Обл. бюдж.'!R211+'Касс. план ХМАО'!R211</f>
        <v>0</v>
      </c>
      <c r="S211" s="225">
        <f>'Касс. план Обл. бюдж.'!S211+'Касс. план ХМАО'!S211</f>
        <v>0</v>
      </c>
    </row>
    <row r="212" spans="2:19" x14ac:dyDescent="0.2">
      <c r="B212" s="418"/>
      <c r="C212" s="321"/>
      <c r="D212" s="417"/>
      <c r="E212" s="227" t="s">
        <v>62</v>
      </c>
      <c r="F212" s="227" t="s">
        <v>62</v>
      </c>
      <c r="G212" s="225">
        <f>'Касс. план Обл. бюдж.'!G212+'Касс. план ХМАО'!G212</f>
        <v>0</v>
      </c>
      <c r="H212" s="225">
        <f>'Касс. план Обл. бюдж.'!H212+'Касс. план ХМАО'!H212</f>
        <v>0</v>
      </c>
      <c r="I212" s="225">
        <f>'Касс. план Обл. бюдж.'!I212+'Касс. план ХМАО'!I212</f>
        <v>0</v>
      </c>
      <c r="J212" s="225">
        <f>'Касс. план Обл. бюдж.'!J212+'Касс. план ХМАО'!J212</f>
        <v>0</v>
      </c>
      <c r="K212" s="225">
        <f>'Касс. план Обл. бюдж.'!K212+'Касс. план ХМАО'!K212</f>
        <v>0</v>
      </c>
      <c r="L212" s="225">
        <f>'Касс. план Обл. бюдж.'!L212+'Касс. план ХМАО'!L212</f>
        <v>0</v>
      </c>
      <c r="M212" s="225">
        <f>'Касс. план Обл. бюдж.'!M212+'Касс. план ХМАО'!M212</f>
        <v>0</v>
      </c>
      <c r="N212" s="225">
        <f>'Касс. план Обл. бюдж.'!N212+'Касс. план ХМАО'!N212</f>
        <v>0</v>
      </c>
      <c r="O212" s="225">
        <f>'Касс. план Обл. бюдж.'!O212+'Касс. план ХМАО'!O212</f>
        <v>0</v>
      </c>
      <c r="P212" s="225">
        <f>'Касс. план Обл. бюдж.'!P212+'Касс. план ХМАО'!P212</f>
        <v>0</v>
      </c>
      <c r="Q212" s="225">
        <f>'Касс. план Обл. бюдж.'!Q212+'Касс. план ХМАО'!Q212</f>
        <v>0</v>
      </c>
      <c r="R212" s="225">
        <f>'Касс. план Обл. бюдж.'!R212+'Касс. план ХМАО'!R212</f>
        <v>0</v>
      </c>
      <c r="S212" s="225">
        <f>'Касс. план Обл. бюдж.'!S212+'Касс. план ХМАО'!S212</f>
        <v>0</v>
      </c>
    </row>
    <row r="213" spans="2:19" x14ac:dyDescent="0.2">
      <c r="B213" s="418"/>
      <c r="C213" s="321"/>
      <c r="D213" s="417"/>
      <c r="E213" s="227" t="s">
        <v>63</v>
      </c>
      <c r="F213" s="227" t="s">
        <v>61</v>
      </c>
      <c r="G213" s="225">
        <f>'Касс. план Обл. бюдж.'!G213+'Касс. план ХМАО'!G213</f>
        <v>0</v>
      </c>
      <c r="H213" s="225">
        <f>'Касс. план Обл. бюдж.'!H213+'Касс. план ХМАО'!H213</f>
        <v>0</v>
      </c>
      <c r="I213" s="225">
        <f>'Касс. план Обл. бюдж.'!I213+'Касс. план ХМАО'!I213</f>
        <v>0</v>
      </c>
      <c r="J213" s="225">
        <f>'Касс. план Обл. бюдж.'!J213+'Касс. план ХМАО'!J213</f>
        <v>0</v>
      </c>
      <c r="K213" s="225">
        <f>'Касс. план Обл. бюдж.'!K213+'Касс. план ХМАО'!K213</f>
        <v>0</v>
      </c>
      <c r="L213" s="225">
        <f>'Касс. план Обл. бюдж.'!L213+'Касс. план ХМАО'!L213</f>
        <v>0</v>
      </c>
      <c r="M213" s="225">
        <f>'Касс. план Обл. бюдж.'!M213+'Касс. план ХМАО'!M213</f>
        <v>0</v>
      </c>
      <c r="N213" s="225">
        <f>'Касс. план Обл. бюдж.'!N213+'Касс. план ХМАО'!N213</f>
        <v>0</v>
      </c>
      <c r="O213" s="225">
        <f>'Касс. план Обл. бюдж.'!O213+'Касс. план ХМАО'!O213</f>
        <v>0</v>
      </c>
      <c r="P213" s="225">
        <f>'Касс. план Обл. бюдж.'!P213+'Касс. план ХМАО'!P213</f>
        <v>0</v>
      </c>
      <c r="Q213" s="225">
        <f>'Касс. план Обл. бюдж.'!Q213+'Касс. план ХМАО'!Q213</f>
        <v>0</v>
      </c>
      <c r="R213" s="225">
        <f>'Касс. план Обл. бюдж.'!R213+'Касс. план ХМАО'!R213</f>
        <v>0</v>
      </c>
      <c r="S213" s="225">
        <f>'Касс. план Обл. бюдж.'!S213+'Касс. план ХМАО'!S213</f>
        <v>0</v>
      </c>
    </row>
    <row r="214" spans="2:19" x14ac:dyDescent="0.2">
      <c r="B214" s="418"/>
      <c r="C214" s="321"/>
      <c r="D214" s="417"/>
      <c r="E214" s="227" t="s">
        <v>64</v>
      </c>
      <c r="F214" s="227" t="s">
        <v>65</v>
      </c>
      <c r="G214" s="225">
        <f>'Касс. план Обл. бюдж.'!G214+'Касс. план ХМАО'!G214</f>
        <v>2801600</v>
      </c>
      <c r="H214" s="225">
        <f>'Касс. план Обл. бюдж.'!H214+'Касс. план ХМАО'!H214</f>
        <v>823671</v>
      </c>
      <c r="I214" s="225">
        <f>'Касс. план Обл. бюдж.'!I214+'Касс. план ХМАО'!I214</f>
        <v>190446</v>
      </c>
      <c r="J214" s="225">
        <f>'Касс. план Обл. бюдж.'!J214+'Касс. план ХМАО'!J214</f>
        <v>210900</v>
      </c>
      <c r="K214" s="225">
        <f>'Касс. план Обл. бюдж.'!K214+'Касс. план ХМАО'!K214</f>
        <v>55032</v>
      </c>
      <c r="L214" s="225">
        <f>'Касс. план Обл. бюдж.'!L214+'Касс. план ХМАО'!L214</f>
        <v>203951</v>
      </c>
      <c r="M214" s="225">
        <f>'Касс. план Обл. бюдж.'!M214+'Касс. план ХМАО'!M214</f>
        <v>130501</v>
      </c>
      <c r="N214" s="225">
        <f>'Касс. план Обл. бюдж.'!N214+'Касс. план ХМАО'!N214</f>
        <v>199923</v>
      </c>
      <c r="O214" s="225">
        <f>'Касс. план Обл. бюдж.'!O214+'Касс. план ХМАО'!O214</f>
        <v>216561</v>
      </c>
      <c r="P214" s="225">
        <f>'Касс. план Обл. бюдж.'!P214+'Касс. план ХМАО'!P214</f>
        <v>176621</v>
      </c>
      <c r="Q214" s="225">
        <f>'Касс. план Обл. бюдж.'!Q214+'Касс. план ХМАО'!Q214</f>
        <v>145335</v>
      </c>
      <c r="R214" s="225">
        <f>'Касс. план Обл. бюдж.'!R214+'Касс. план ХМАО'!R214</f>
        <v>196401</v>
      </c>
      <c r="S214" s="225">
        <f>'Касс. план Обл. бюдж.'!S214+'Касс. план ХМАО'!S214</f>
        <v>252258</v>
      </c>
    </row>
    <row r="215" spans="2:19" x14ac:dyDescent="0.2">
      <c r="B215" s="418"/>
      <c r="C215" s="321"/>
      <c r="D215" s="417"/>
      <c r="E215" s="227" t="s">
        <v>64</v>
      </c>
      <c r="F215" s="227" t="s">
        <v>66</v>
      </c>
      <c r="G215" s="225">
        <f>'Касс. план Обл. бюдж.'!G215+'Касс. план ХМАО'!G215</f>
        <v>0</v>
      </c>
      <c r="H215" s="225">
        <f>'Касс. план Обл. бюдж.'!H215+'Касс. план ХМАО'!H215</f>
        <v>0</v>
      </c>
      <c r="I215" s="225">
        <f>'Касс. план Обл. бюдж.'!I215+'Касс. план ХМАО'!I215</f>
        <v>0</v>
      </c>
      <c r="J215" s="225">
        <f>'Касс. план Обл. бюдж.'!J215+'Касс. план ХМАО'!J215</f>
        <v>0</v>
      </c>
      <c r="K215" s="225">
        <f>'Касс. план Обл. бюдж.'!K215+'Касс. план ХМАО'!K215</f>
        <v>0</v>
      </c>
      <c r="L215" s="225">
        <f>'Касс. план Обл. бюдж.'!L215+'Касс. план ХМАО'!L215</f>
        <v>0</v>
      </c>
      <c r="M215" s="225">
        <f>'Касс. план Обл. бюдж.'!M215+'Касс. план ХМАО'!M215</f>
        <v>0</v>
      </c>
      <c r="N215" s="225">
        <f>'Касс. план Обл. бюдж.'!N215+'Касс. план ХМАО'!N215</f>
        <v>0</v>
      </c>
      <c r="O215" s="225">
        <f>'Касс. план Обл. бюдж.'!O215+'Касс. план ХМАО'!O215</f>
        <v>0</v>
      </c>
      <c r="P215" s="225">
        <f>'Касс. план Обл. бюдж.'!P215+'Касс. план ХМАО'!P215</f>
        <v>0</v>
      </c>
      <c r="Q215" s="225">
        <f>'Касс. план Обл. бюдж.'!Q215+'Касс. план ХМАО'!Q215</f>
        <v>0</v>
      </c>
      <c r="R215" s="225">
        <f>'Касс. план Обл. бюдж.'!R215+'Касс. план ХМАО'!R215</f>
        <v>0</v>
      </c>
      <c r="S215" s="225">
        <f>'Касс. план Обл. бюдж.'!S215+'Касс. план ХМАО'!S215</f>
        <v>0</v>
      </c>
    </row>
    <row r="216" spans="2:19" x14ac:dyDescent="0.2">
      <c r="B216" s="229" t="s">
        <v>74</v>
      </c>
      <c r="C216" s="68" t="s">
        <v>58</v>
      </c>
      <c r="D216" s="227" t="s">
        <v>58</v>
      </c>
      <c r="E216" s="227" t="s">
        <v>58</v>
      </c>
      <c r="F216" s="227" t="s">
        <v>58</v>
      </c>
      <c r="G216" s="225" t="s">
        <v>183</v>
      </c>
      <c r="H216" s="225" t="s">
        <v>183</v>
      </c>
      <c r="I216" s="225" t="s">
        <v>183</v>
      </c>
      <c r="J216" s="225" t="s">
        <v>183</v>
      </c>
      <c r="K216" s="225" t="s">
        <v>183</v>
      </c>
      <c r="L216" s="225" t="s">
        <v>183</v>
      </c>
      <c r="M216" s="225" t="s">
        <v>183</v>
      </c>
      <c r="N216" s="225" t="s">
        <v>183</v>
      </c>
      <c r="O216" s="225" t="s">
        <v>183</v>
      </c>
      <c r="P216" s="225" t="s">
        <v>183</v>
      </c>
      <c r="Q216" s="225" t="s">
        <v>183</v>
      </c>
      <c r="R216" s="225" t="s">
        <v>183</v>
      </c>
      <c r="S216" s="225" t="s">
        <v>183</v>
      </c>
    </row>
    <row r="217" spans="2:19" ht="13.35" customHeight="1" x14ac:dyDescent="0.2">
      <c r="B217" s="234" t="s">
        <v>97</v>
      </c>
      <c r="C217" s="321" t="s">
        <v>239</v>
      </c>
      <c r="D217" s="417" t="s">
        <v>211</v>
      </c>
      <c r="E217" s="227" t="s">
        <v>58</v>
      </c>
      <c r="F217" s="227" t="s">
        <v>58</v>
      </c>
      <c r="G217" s="225">
        <f>'Касс. план Обл. бюдж.'!G217+'Касс. план ХМАО'!G217</f>
        <v>2048823</v>
      </c>
      <c r="H217" s="225">
        <f>'Касс. план Обл. бюдж.'!H217+'Касс. план ХМАО'!H217</f>
        <v>352224</v>
      </c>
      <c r="I217" s="225">
        <f>'Касс. план Обл. бюдж.'!I217+'Касс. план ХМАО'!I217</f>
        <v>148446</v>
      </c>
      <c r="J217" s="225">
        <f>'Касс. план Обл. бюдж.'!J217+'Касс. план ХМАО'!J217</f>
        <v>158900</v>
      </c>
      <c r="K217" s="225">
        <f>'Касс. план Обл. бюдж.'!K217+'Касс. план ХМАО'!K217</f>
        <v>170232</v>
      </c>
      <c r="L217" s="225">
        <f>'Касс. план Обл. бюдж.'!L217+'Касс. план ХМАО'!L217</f>
        <v>171950</v>
      </c>
      <c r="M217" s="225">
        <f>'Касс. план Обл. бюдж.'!M217+'Касс. план ХМАО'!M217</f>
        <v>158800</v>
      </c>
      <c r="N217" s="225">
        <f>'Касс. план Обл. бюдж.'!N217+'Касс. план ХМАО'!N217</f>
        <v>133677</v>
      </c>
      <c r="O217" s="225">
        <f>'Касс. план Обл. бюдж.'!O217+'Касс. план ХМАО'!O217</f>
        <v>184560</v>
      </c>
      <c r="P217" s="225">
        <f>'Касс. план Обл. бюдж.'!P217+'Касс. план ХМАО'!P217</f>
        <v>144620</v>
      </c>
      <c r="Q217" s="225">
        <f>'Касс. план Обл. бюдж.'!Q217+'Касс. план ХМАО'!Q217</f>
        <v>118934</v>
      </c>
      <c r="R217" s="225">
        <f>'Касс. план Обл. бюдж.'!R217+'Касс. план ХМАО'!R217</f>
        <v>170000</v>
      </c>
      <c r="S217" s="225">
        <f>'Касс. план Обл. бюдж.'!S217+'Касс. план ХМАО'!S217</f>
        <v>136480</v>
      </c>
    </row>
    <row r="218" spans="2:19" x14ac:dyDescent="0.2">
      <c r="B218" s="234" t="s">
        <v>98</v>
      </c>
      <c r="C218" s="321"/>
      <c r="D218" s="417"/>
      <c r="E218" s="227" t="s">
        <v>58</v>
      </c>
      <c r="F218" s="227" t="s">
        <v>58</v>
      </c>
      <c r="G218" s="225">
        <f>'Касс. план Обл. бюдж.'!G218+'Касс. план ХМАО'!G218</f>
        <v>75000</v>
      </c>
      <c r="H218" s="225">
        <f>'Касс. план Обл. бюдж.'!H218+'Касс. план ХМАО'!H218</f>
        <v>10000</v>
      </c>
      <c r="I218" s="225">
        <f>'Касс. план Обл. бюдж.'!I218+'Касс. план ХМАО'!I218</f>
        <v>10000</v>
      </c>
      <c r="J218" s="225">
        <f>'Касс. план Обл. бюдж.'!J218+'Касс. план ХМАО'!J218</f>
        <v>20000</v>
      </c>
      <c r="K218" s="225">
        <f>'Касс. план Обл. бюдж.'!K218+'Касс. план ХМАО'!K218</f>
        <v>10000</v>
      </c>
      <c r="L218" s="225">
        <f>'Касс. план Обл. бюдж.'!L218+'Касс. план ХМАО'!L218</f>
        <v>10000</v>
      </c>
      <c r="M218" s="225">
        <f>'Касс. план Обл. бюдж.'!M218+'Касс. план ХМАО'!M218</f>
        <v>10000</v>
      </c>
      <c r="N218" s="225">
        <f>'Касс. план Обл. бюдж.'!N218+'Касс. план ХМАО'!N218</f>
        <v>5000</v>
      </c>
      <c r="O218" s="225">
        <f>'Касс. план Обл. бюдж.'!O218+'Касс. план ХМАО'!O218</f>
        <v>0</v>
      </c>
      <c r="P218" s="225">
        <f>'Касс. план Обл. бюдж.'!P218+'Касс. план ХМАО'!P218</f>
        <v>0</v>
      </c>
      <c r="Q218" s="225">
        <f>'Касс. план Обл. бюдж.'!Q218+'Касс. план ХМАО'!Q218</f>
        <v>0</v>
      </c>
      <c r="R218" s="225">
        <f>'Касс. план Обл. бюдж.'!R218+'Касс. план ХМАО'!R218</f>
        <v>0</v>
      </c>
      <c r="S218" s="225">
        <f>'Касс. план Обл. бюдж.'!S218+'Касс. план ХМАО'!S218</f>
        <v>0</v>
      </c>
    </row>
    <row r="219" spans="2:19" x14ac:dyDescent="0.2">
      <c r="B219" s="234" t="s">
        <v>99</v>
      </c>
      <c r="C219" s="321"/>
      <c r="D219" s="417"/>
      <c r="E219" s="227" t="s">
        <v>58</v>
      </c>
      <c r="F219" s="227" t="s">
        <v>58</v>
      </c>
      <c r="G219" s="225">
        <f>'Касс. план Обл. бюдж.'!G219+'Касс. план ХМАО'!G219</f>
        <v>384000</v>
      </c>
      <c r="H219" s="225">
        <f>'Касс. план Обл. бюдж.'!H219+'Касс. план ХМАО'!H219</f>
        <v>32000</v>
      </c>
      <c r="I219" s="225">
        <f>'Касс. план Обл. бюдж.'!I219+'Касс. план ХМАО'!I219</f>
        <v>32000</v>
      </c>
      <c r="J219" s="225">
        <f>'Касс. план Обл. бюдж.'!J219+'Касс. план ХМАО'!J219</f>
        <v>32000</v>
      </c>
      <c r="K219" s="225">
        <f>'Касс. план Обл. бюдж.'!K219+'Касс. план ХМАО'!K219</f>
        <v>32000</v>
      </c>
      <c r="L219" s="225">
        <f>'Касс. план Обл. бюдж.'!L219+'Касс. план ХМАО'!L219</f>
        <v>32000</v>
      </c>
      <c r="M219" s="225">
        <f>'Касс. план Обл. бюдж.'!M219+'Касс. план ХМАО'!M219</f>
        <v>32000</v>
      </c>
      <c r="N219" s="225">
        <f>'Касс. план Обл. бюдж.'!N219+'Касс. план ХМАО'!N219</f>
        <v>32000</v>
      </c>
      <c r="O219" s="225">
        <f>'Касс. план Обл. бюдж.'!O219+'Касс. план ХМАО'!O219</f>
        <v>32000</v>
      </c>
      <c r="P219" s="225">
        <f>'Касс. план Обл. бюдж.'!P219+'Касс. план ХМАО'!P219</f>
        <v>32000</v>
      </c>
      <c r="Q219" s="225">
        <f>'Касс. план Обл. бюдж.'!Q219+'Касс. план ХМАО'!Q219</f>
        <v>32000</v>
      </c>
      <c r="R219" s="225">
        <f>'Касс. план Обл. бюдж.'!R219+'Касс. план ХМАО'!R219</f>
        <v>32000</v>
      </c>
      <c r="S219" s="225">
        <f>'Касс. план Обл. бюдж.'!S219+'Касс. план ХМАО'!S219</f>
        <v>32000</v>
      </c>
    </row>
    <row r="220" spans="2:19" x14ac:dyDescent="0.2">
      <c r="B220" s="234" t="s">
        <v>100</v>
      </c>
      <c r="C220" s="321"/>
      <c r="D220" s="417"/>
      <c r="E220" s="227" t="s">
        <v>58</v>
      </c>
      <c r="F220" s="227" t="s">
        <v>58</v>
      </c>
      <c r="G220" s="225">
        <f>'Касс. план Обл. бюдж.'!G220+'Касс. план ХМАО'!G220</f>
        <v>240000</v>
      </c>
      <c r="H220" s="225">
        <f>'Касс. план Обл. бюдж.'!H220+'Касс. план ХМАО'!H220</f>
        <v>240000</v>
      </c>
      <c r="I220" s="225">
        <f>'Касс. план Обл. бюдж.'!I220+'Касс. план ХМАО'!I220</f>
        <v>0</v>
      </c>
      <c r="J220" s="225">
        <f>'Касс. план Обл. бюдж.'!J220+'Касс. план ХМАО'!J220</f>
        <v>0</v>
      </c>
      <c r="K220" s="225">
        <f>'Касс. план Обл. бюдж.'!K220+'Касс. план ХМАО'!K220</f>
        <v>0</v>
      </c>
      <c r="L220" s="225">
        <f>'Касс. план Обл. бюдж.'!L220+'Касс. план ХМАО'!L220</f>
        <v>0</v>
      </c>
      <c r="M220" s="225">
        <f>'Касс. план Обл. бюдж.'!M220+'Касс. план ХМАО'!M220</f>
        <v>0</v>
      </c>
      <c r="N220" s="225">
        <f>'Касс. план Обл. бюдж.'!N220+'Касс. план ХМАО'!N220</f>
        <v>0</v>
      </c>
      <c r="O220" s="225">
        <f>'Касс. план Обл. бюдж.'!O220+'Касс. план ХМАО'!O220</f>
        <v>0</v>
      </c>
      <c r="P220" s="225">
        <f>'Касс. план Обл. бюдж.'!P220+'Касс. план ХМАО'!P220</f>
        <v>0</v>
      </c>
      <c r="Q220" s="225">
        <f>'Касс. план Обл. бюдж.'!Q220+'Касс. план ХМАО'!Q220</f>
        <v>0</v>
      </c>
      <c r="R220" s="225">
        <f>'Касс. план Обл. бюдж.'!R220+'Касс. план ХМАО'!R220</f>
        <v>0</v>
      </c>
      <c r="S220" s="225">
        <f>'Касс. план Обл. бюдж.'!S220+'Касс. план ХМАО'!S220</f>
        <v>0</v>
      </c>
    </row>
    <row r="221" spans="2:19" ht="15" x14ac:dyDescent="0.2">
      <c r="B221" s="236" t="s">
        <v>101</v>
      </c>
      <c r="C221" s="68" t="s">
        <v>58</v>
      </c>
      <c r="D221" s="227" t="s">
        <v>58</v>
      </c>
      <c r="E221" s="227" t="s">
        <v>58</v>
      </c>
      <c r="F221" s="227" t="s">
        <v>58</v>
      </c>
      <c r="G221" s="225">
        <f>'Касс. план Обл. бюдж.'!G221+'Касс. план ХМАО'!G221</f>
        <v>0</v>
      </c>
      <c r="H221" s="225">
        <f>'Касс. план Обл. бюдж.'!H221+'Касс. план ХМАО'!H221</f>
        <v>0</v>
      </c>
      <c r="I221" s="225">
        <f>'Касс. план Обл. бюдж.'!I221+'Касс. план ХМАО'!I221</f>
        <v>0</v>
      </c>
      <c r="J221" s="225">
        <f>'Касс. план Обл. бюдж.'!J221+'Касс. план ХМАО'!J221</f>
        <v>0</v>
      </c>
      <c r="K221" s="225">
        <f>'Касс. план Обл. бюдж.'!K221+'Касс. план ХМАО'!K221</f>
        <v>0</v>
      </c>
      <c r="L221" s="225">
        <f>'Касс. план Обл. бюдж.'!L221+'Касс. план ХМАО'!L221</f>
        <v>0</v>
      </c>
      <c r="M221" s="225">
        <f>'Касс. план Обл. бюдж.'!M221+'Касс. план ХМАО'!M221</f>
        <v>0</v>
      </c>
      <c r="N221" s="225">
        <f>'Касс. план Обл. бюдж.'!N221+'Касс. план ХМАО'!N221</f>
        <v>0</v>
      </c>
      <c r="O221" s="225">
        <f>'Касс. план Обл. бюдж.'!O221+'Касс. план ХМАО'!O221</f>
        <v>0</v>
      </c>
      <c r="P221" s="225">
        <f>'Касс. план Обл. бюдж.'!P221+'Касс. план ХМАО'!P221</f>
        <v>0</v>
      </c>
      <c r="Q221" s="225">
        <f>'Касс. план Обл. бюдж.'!Q221+'Касс. план ХМАО'!Q221</f>
        <v>0</v>
      </c>
      <c r="R221" s="225">
        <f>'Касс. план Обл. бюдж.'!R221+'Касс. план ХМАО'!R221</f>
        <v>0</v>
      </c>
      <c r="S221" s="225">
        <f>'Касс. план Обл. бюдж.'!S221+'Касс. план ХМАО'!S221</f>
        <v>0</v>
      </c>
    </row>
  </sheetData>
  <sheetProtection algorithmName="SHA-512" hashValue="JcI4o9KxyKlgmRkITwSCI1jYxR9RFk5EqDHF3Dk1+azPJ5dSl6/1s37QO0RGf6oTe2qPB2qic+zor+Bt4vTPpA==" saltValue="SjoR9rWzEWMMcHEffgCs+g==" spinCount="100000" sheet="1" objects="1" scenarios="1"/>
  <customSheetViews>
    <customSheetView guid="{FC81ACF6-41EA-474E-9271-A039BE964AC6}" showPageBreaks="1" printArea="1" view="pageBreakPreview" topLeftCell="A208">
      <selection activeCell="A188" sqref="A188:XFD188"/>
      <pageMargins left="1.1812499999999999" right="0.196527777777778" top="0.196527777777778" bottom="0.15763888888888899" header="0.51180555555555496" footer="0.15763888888888899"/>
      <printOptions horizontalCentered="1"/>
      <pageSetup paperSize="9" scale="44" firstPageNumber="0" orientation="landscape" verticalDpi="300" r:id="rId1"/>
      <headerFooter>
        <oddFooter>&amp;C&amp;P</oddFooter>
      </headerFooter>
    </customSheetView>
    <customSheetView guid="{5471717A-CEAE-4129-AD80-B9750FD3D24E}" showPageBreaks="1" printArea="1" view="pageBreakPreview">
      <selection activeCell="B15" sqref="B15:S15"/>
      <pageMargins left="1.1812499999999999" right="0.196527777777778" top="0.196527777777778" bottom="0.15763888888888899" header="0.51180555555555496" footer="0.15763888888888899"/>
      <printOptions horizontalCentered="1"/>
      <pageSetup paperSize="9" scale="44" firstPageNumber="0" orientation="landscape" verticalDpi="300" r:id="rId2"/>
      <headerFooter>
        <oddFooter>&amp;C&amp;P</oddFooter>
      </headerFooter>
    </customSheetView>
  </customSheetViews>
  <mergeCells count="88">
    <mergeCell ref="M2:S2"/>
    <mergeCell ref="P4:S4"/>
    <mergeCell ref="P5:S5"/>
    <mergeCell ref="Q6:R6"/>
    <mergeCell ref="Q1:S1"/>
    <mergeCell ref="P7:S7"/>
    <mergeCell ref="M8:S8"/>
    <mergeCell ref="Q9:S9"/>
    <mergeCell ref="B11:S11"/>
    <mergeCell ref="B12:S12"/>
    <mergeCell ref="B13:S13"/>
    <mergeCell ref="B14:S14"/>
    <mergeCell ref="B15:S15"/>
    <mergeCell ref="B17:B18"/>
    <mergeCell ref="C17:C18"/>
    <mergeCell ref="D17:D18"/>
    <mergeCell ref="E17:E18"/>
    <mergeCell ref="F17:F18"/>
    <mergeCell ref="G17:G18"/>
    <mergeCell ref="H17:S17"/>
    <mergeCell ref="B24:B29"/>
    <mergeCell ref="C24:C29"/>
    <mergeCell ref="D24:D29"/>
    <mergeCell ref="B30:B35"/>
    <mergeCell ref="C30:C35"/>
    <mergeCell ref="D30:D35"/>
    <mergeCell ref="B36:B41"/>
    <mergeCell ref="C36:C41"/>
    <mergeCell ref="D36:D41"/>
    <mergeCell ref="B46:B51"/>
    <mergeCell ref="C46:C51"/>
    <mergeCell ref="D46:D51"/>
    <mergeCell ref="B54:B71"/>
    <mergeCell ref="C54:C71"/>
    <mergeCell ref="D54:D59"/>
    <mergeCell ref="D60:D65"/>
    <mergeCell ref="D66:D71"/>
    <mergeCell ref="B72:B77"/>
    <mergeCell ref="C72:C77"/>
    <mergeCell ref="D72:D77"/>
    <mergeCell ref="B78:B83"/>
    <mergeCell ref="C78:C83"/>
    <mergeCell ref="D78:D83"/>
    <mergeCell ref="B86:B97"/>
    <mergeCell ref="C86:C97"/>
    <mergeCell ref="D86:D91"/>
    <mergeCell ref="D92:D97"/>
    <mergeCell ref="C99:C101"/>
    <mergeCell ref="D99:D101"/>
    <mergeCell ref="B104:B109"/>
    <mergeCell ref="C104:C109"/>
    <mergeCell ref="D104:D109"/>
    <mergeCell ref="B112:B117"/>
    <mergeCell ref="C112:C117"/>
    <mergeCell ref="D112:D117"/>
    <mergeCell ref="B120:B125"/>
    <mergeCell ref="C120:C125"/>
    <mergeCell ref="D120:D125"/>
    <mergeCell ref="B128:B133"/>
    <mergeCell ref="C128:C133"/>
    <mergeCell ref="D128:D133"/>
    <mergeCell ref="B134:B139"/>
    <mergeCell ref="C134:C139"/>
    <mergeCell ref="D134:D139"/>
    <mergeCell ref="B142:B189"/>
    <mergeCell ref="C142:C189"/>
    <mergeCell ref="D142:D147"/>
    <mergeCell ref="D148:D153"/>
    <mergeCell ref="D154:D159"/>
    <mergeCell ref="D160:D165"/>
    <mergeCell ref="D166:D171"/>
    <mergeCell ref="D172:D177"/>
    <mergeCell ref="D178:D183"/>
    <mergeCell ref="D184:D189"/>
    <mergeCell ref="B192:B197"/>
    <mergeCell ref="C192:C197"/>
    <mergeCell ref="D192:D197"/>
    <mergeCell ref="B198:B203"/>
    <mergeCell ref="C198:C203"/>
    <mergeCell ref="D198:D203"/>
    <mergeCell ref="C217:C220"/>
    <mergeCell ref="D217:D220"/>
    <mergeCell ref="B204:B209"/>
    <mergeCell ref="C204:C209"/>
    <mergeCell ref="D204:D209"/>
    <mergeCell ref="B210:B215"/>
    <mergeCell ref="C210:C215"/>
    <mergeCell ref="D210:D215"/>
  </mergeCells>
  <printOptions horizontalCentered="1"/>
  <pageMargins left="1.1812499999999999" right="0.196527777777778" top="0.196527777777778" bottom="0.15763888888888899" header="0.51180555555555496" footer="0.15763888888888899"/>
  <pageSetup paperSize="9" scale="44" firstPageNumber="0" orientation="landscape" verticalDpi="300" r:id="rId3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1:AJ221"/>
  <sheetViews>
    <sheetView topLeftCell="J10" zoomScale="80" zoomScaleNormal="80" zoomScaleSheetLayoutView="100" workbookViewId="0">
      <pane ySplit="2250" activePane="bottomLeft"/>
      <selection activeCell="J82" sqref="J82"/>
      <selection pane="bottomLeft" activeCell="G217" sqref="G217"/>
    </sheetView>
  </sheetViews>
  <sheetFormatPr defaultRowHeight="12.75" x14ac:dyDescent="0.2"/>
  <cols>
    <col min="1" max="1" width="1.140625"/>
    <col min="2" max="2" width="50.28515625"/>
    <col min="3" max="3" width="10.28515625"/>
    <col min="4" max="4" width="15.28515625"/>
    <col min="5" max="5" width="8.7109375"/>
    <col min="6" max="6" width="13.28515625"/>
    <col min="7" max="7" width="20" customWidth="1"/>
    <col min="8" max="8" width="15.140625"/>
    <col min="9" max="9" width="14.5703125"/>
    <col min="10" max="10" width="18.42578125" customWidth="1"/>
    <col min="11" max="11" width="14.85546875"/>
    <col min="12" max="12" width="15.85546875" customWidth="1"/>
    <col min="13" max="13" width="16" customWidth="1"/>
    <col min="14" max="14" width="15.5703125"/>
    <col min="15" max="15" width="15.85546875" customWidth="1"/>
    <col min="16" max="16" width="16.28515625" customWidth="1"/>
    <col min="17" max="17" width="15.5703125"/>
    <col min="18" max="18" width="15.28515625"/>
    <col min="19" max="19" width="18.28515625"/>
    <col min="20" max="1025" width="8.28515625"/>
  </cols>
  <sheetData>
    <row r="1" spans="2:36" x14ac:dyDescent="0.2">
      <c r="H1" s="7"/>
      <c r="I1" s="7"/>
      <c r="J1" s="7"/>
      <c r="K1" s="7"/>
      <c r="L1" s="7"/>
      <c r="M1" s="208"/>
      <c r="N1" s="208"/>
      <c r="O1" s="208"/>
      <c r="P1" s="208"/>
      <c r="Q1" s="208"/>
      <c r="R1" s="437" t="str">
        <f>'Касс. план (50400)'!Q1</f>
        <v>к протоколу №15 от  29.12.2018г.</v>
      </c>
      <c r="S1" s="437"/>
    </row>
    <row r="2" spans="2:36" ht="12.75" customHeight="1" x14ac:dyDescent="0.2">
      <c r="H2" s="7"/>
      <c r="I2" s="7"/>
      <c r="J2" s="7"/>
      <c r="K2" s="7"/>
      <c r="L2" s="7"/>
      <c r="M2" s="433"/>
      <c r="N2" s="433"/>
      <c r="O2" s="433"/>
      <c r="P2" s="433"/>
      <c r="Q2" s="433"/>
      <c r="R2" s="433"/>
      <c r="S2" s="433"/>
    </row>
    <row r="3" spans="2:36" x14ac:dyDescent="0.2">
      <c r="H3" s="7"/>
      <c r="I3" s="7"/>
      <c r="J3" s="7"/>
      <c r="K3" s="7"/>
      <c r="L3" s="7"/>
      <c r="M3" s="208"/>
      <c r="N3" s="208"/>
      <c r="O3" s="208"/>
      <c r="P3" s="208"/>
      <c r="Q3" s="208"/>
      <c r="R3" s="208"/>
      <c r="S3" s="210"/>
    </row>
    <row r="4" spans="2:36" ht="13.15" customHeight="1" x14ac:dyDescent="0.2">
      <c r="H4" s="7"/>
      <c r="I4" s="7"/>
      <c r="J4" s="7"/>
      <c r="K4" s="7"/>
      <c r="L4" s="7"/>
      <c r="M4" s="211"/>
      <c r="N4" s="211"/>
      <c r="O4" s="211"/>
      <c r="P4" s="434" t="s">
        <v>244</v>
      </c>
      <c r="Q4" s="434"/>
      <c r="R4" s="434"/>
      <c r="S4" s="434"/>
    </row>
    <row r="5" spans="2:36" ht="24.75" customHeight="1" x14ac:dyDescent="0.2">
      <c r="H5" s="7"/>
      <c r="I5" s="7"/>
      <c r="J5" s="7"/>
      <c r="K5" s="7"/>
      <c r="L5" s="7"/>
      <c r="M5" s="214"/>
      <c r="N5" s="214"/>
      <c r="O5" s="214"/>
      <c r="P5" s="435" t="str">
        <f>'Касс. план (50400)'!P5</f>
        <v>Директор</v>
      </c>
      <c r="Q5" s="435"/>
      <c r="R5" s="435"/>
      <c r="S5" s="435"/>
    </row>
    <row r="6" spans="2:36" ht="11.45" customHeight="1" x14ac:dyDescent="0.2">
      <c r="H6" s="7"/>
      <c r="I6" s="7"/>
      <c r="J6" s="7"/>
      <c r="K6" s="7"/>
      <c r="L6" s="7"/>
      <c r="M6" s="208"/>
      <c r="N6" s="208"/>
      <c r="O6" s="208"/>
      <c r="P6" s="208"/>
      <c r="Q6" s="436" t="s">
        <v>245</v>
      </c>
      <c r="R6" s="436"/>
      <c r="S6" s="213"/>
    </row>
    <row r="7" spans="2:36" ht="15.6" customHeight="1" x14ac:dyDescent="0.2">
      <c r="H7" s="7"/>
      <c r="I7" s="7"/>
      <c r="J7" s="7"/>
      <c r="K7" s="7"/>
      <c r="L7" s="7"/>
      <c r="M7" s="213"/>
      <c r="N7" s="213"/>
      <c r="O7" s="213"/>
      <c r="P7" s="441" t="str">
        <f>'Касс. план (50400)'!P7</f>
        <v xml:space="preserve">                                 Т.А. Левина                                     </v>
      </c>
      <c r="Q7" s="441"/>
      <c r="R7" s="441"/>
      <c r="S7" s="441"/>
    </row>
    <row r="8" spans="2:36" ht="10.9" customHeight="1" x14ac:dyDescent="0.2">
      <c r="H8" s="7"/>
      <c r="I8" s="7"/>
      <c r="J8" s="7"/>
      <c r="K8" s="7"/>
      <c r="L8" s="7"/>
      <c r="M8" s="429" t="s">
        <v>247</v>
      </c>
      <c r="N8" s="429"/>
      <c r="O8" s="429"/>
      <c r="P8" s="429"/>
      <c r="Q8" s="429"/>
      <c r="R8" s="429"/>
      <c r="S8" s="429"/>
    </row>
    <row r="9" spans="2:36" x14ac:dyDescent="0.2">
      <c r="H9" s="7"/>
      <c r="I9" s="7"/>
      <c r="J9" s="7"/>
      <c r="K9" s="7"/>
      <c r="L9" s="7"/>
      <c r="N9" s="217"/>
      <c r="O9" s="217"/>
      <c r="P9" s="217"/>
      <c r="Q9" s="430" t="str">
        <f>'Касс. план (50400)'!Q9</f>
        <v>"29" декабря 2018  года</v>
      </c>
      <c r="R9" s="430"/>
      <c r="S9" s="430"/>
    </row>
    <row r="11" spans="2:36" ht="17.850000000000001" customHeight="1" x14ac:dyDescent="0.2">
      <c r="B11" s="442" t="s">
        <v>248</v>
      </c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</row>
    <row r="12" spans="2:36" ht="13.9" customHeight="1" x14ac:dyDescent="0.2">
      <c r="B12" s="443" t="s">
        <v>277</v>
      </c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</row>
    <row r="13" spans="2:36" ht="14.1" customHeight="1" x14ac:dyDescent="0.2">
      <c r="B13" s="440" t="s">
        <v>250</v>
      </c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</row>
    <row r="14" spans="2:36" ht="12.75" customHeight="1" x14ac:dyDescent="0.2">
      <c r="B14" s="297" t="str">
        <f>'Касс. план (50400)'!B14:S14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5"/>
      <c r="AG14" s="5"/>
      <c r="AH14" s="5"/>
      <c r="AI14" s="5"/>
      <c r="AJ14" s="5"/>
    </row>
    <row r="15" spans="2:36" ht="14.1" customHeight="1" x14ac:dyDescent="0.2">
      <c r="B15" s="440" t="s">
        <v>251</v>
      </c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2:36" x14ac:dyDescent="0.2"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2:19" ht="14.1" customHeight="1" x14ac:dyDescent="0.2">
      <c r="B17" s="424" t="s">
        <v>27</v>
      </c>
      <c r="C17" s="425" t="s">
        <v>28</v>
      </c>
      <c r="D17" s="425" t="s">
        <v>252</v>
      </c>
      <c r="E17" s="425" t="s">
        <v>159</v>
      </c>
      <c r="F17" s="425" t="s">
        <v>160</v>
      </c>
      <c r="G17" s="427" t="str">
        <f>'Касс. план (50400)'!G17</f>
        <v>Всего на 2019 год</v>
      </c>
      <c r="H17" s="425" t="s">
        <v>278</v>
      </c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2:19" ht="18" customHeight="1" x14ac:dyDescent="0.2">
      <c r="B18" s="424"/>
      <c r="C18" s="425"/>
      <c r="D18" s="425"/>
      <c r="E18" s="425"/>
      <c r="F18" s="425"/>
      <c r="G18" s="427"/>
      <c r="H18" s="239" t="s">
        <v>279</v>
      </c>
      <c r="I18" s="239" t="s">
        <v>280</v>
      </c>
      <c r="J18" s="239" t="s">
        <v>257</v>
      </c>
      <c r="K18" s="239" t="s">
        <v>258</v>
      </c>
      <c r="L18" s="239" t="s">
        <v>259</v>
      </c>
      <c r="M18" s="239" t="s">
        <v>260</v>
      </c>
      <c r="N18" s="239" t="s">
        <v>261</v>
      </c>
      <c r="O18" s="239" t="s">
        <v>262</v>
      </c>
      <c r="P18" s="239" t="s">
        <v>263</v>
      </c>
      <c r="Q18" s="239" t="s">
        <v>264</v>
      </c>
      <c r="R18" s="239" t="s">
        <v>265</v>
      </c>
      <c r="S18" s="239" t="s">
        <v>266</v>
      </c>
    </row>
    <row r="19" spans="2:19" ht="18" customHeight="1" x14ac:dyDescent="0.2">
      <c r="B19" s="240" t="s">
        <v>48</v>
      </c>
      <c r="C19" s="68" t="s">
        <v>58</v>
      </c>
      <c r="D19" s="227" t="s">
        <v>58</v>
      </c>
      <c r="E19" s="227" t="s">
        <v>58</v>
      </c>
      <c r="F19" s="227" t="s">
        <v>58</v>
      </c>
      <c r="G19" s="241">
        <f>H19+I19+J19+K19+L19+M19+N19+O19+P19+Q19+R19+S19</f>
        <v>0</v>
      </c>
      <c r="H19" s="242">
        <f>'Остаток Обл. бюдж.'!H19</f>
        <v>0</v>
      </c>
      <c r="I19" s="242">
        <f>'Остаток Обл. бюдж.'!I19</f>
        <v>0</v>
      </c>
      <c r="J19" s="242">
        <f>'Остаток Обл. бюдж.'!J19</f>
        <v>0</v>
      </c>
      <c r="K19" s="242">
        <f>'Остаток Обл. бюдж.'!K19</f>
        <v>0</v>
      </c>
      <c r="L19" s="242">
        <f>'Остаток Обл. бюдж.'!L19</f>
        <v>0</v>
      </c>
      <c r="M19" s="242">
        <f>'Остаток Обл. бюдж.'!M19</f>
        <v>0</v>
      </c>
      <c r="N19" s="242">
        <f>'Остаток Обл. бюдж.'!N19</f>
        <v>0</v>
      </c>
      <c r="O19" s="242">
        <f>'Остаток Обл. бюдж.'!O19</f>
        <v>0</v>
      </c>
      <c r="P19" s="242">
        <f>'Остаток Обл. бюдж.'!P19</f>
        <v>0</v>
      </c>
      <c r="Q19" s="242">
        <f>'Остаток Обл. бюдж.'!Q19</f>
        <v>0</v>
      </c>
      <c r="R19" s="242">
        <f>'Остаток Обл. бюдж.'!R19</f>
        <v>0</v>
      </c>
      <c r="S19" s="242">
        <f>'Остаток Обл. бюдж.'!S19</f>
        <v>0</v>
      </c>
    </row>
    <row r="20" spans="2:19" ht="18" customHeight="1" x14ac:dyDescent="0.2">
      <c r="B20" s="243" t="s">
        <v>267</v>
      </c>
      <c r="C20" s="223" t="s">
        <v>58</v>
      </c>
      <c r="D20" s="224" t="s">
        <v>58</v>
      </c>
      <c r="E20" s="224" t="s">
        <v>58</v>
      </c>
      <c r="F20" s="224" t="s">
        <v>58</v>
      </c>
      <c r="G20" s="241">
        <f>H20+I20+J20+K20+L20+M20+N20+O20+P20+Q20+R20+S20</f>
        <v>50343000</v>
      </c>
      <c r="H20" s="244">
        <f t="shared" ref="H20:S20" si="0">H21-H19</f>
        <v>4195250</v>
      </c>
      <c r="I20" s="244">
        <f t="shared" si="0"/>
        <v>4195250</v>
      </c>
      <c r="J20" s="244">
        <f t="shared" si="0"/>
        <v>4195250</v>
      </c>
      <c r="K20" s="244">
        <f t="shared" si="0"/>
        <v>4195250</v>
      </c>
      <c r="L20" s="244">
        <f t="shared" si="0"/>
        <v>4195250</v>
      </c>
      <c r="M20" s="244">
        <f t="shared" si="0"/>
        <v>4195250</v>
      </c>
      <c r="N20" s="244">
        <f t="shared" si="0"/>
        <v>4195250</v>
      </c>
      <c r="O20" s="244">
        <f t="shared" si="0"/>
        <v>4195250</v>
      </c>
      <c r="P20" s="244">
        <f t="shared" si="0"/>
        <v>4195250</v>
      </c>
      <c r="Q20" s="244">
        <f t="shared" si="0"/>
        <v>4195250</v>
      </c>
      <c r="R20" s="244">
        <f t="shared" si="0"/>
        <v>4195250</v>
      </c>
      <c r="S20" s="244">
        <f t="shared" si="0"/>
        <v>4195250</v>
      </c>
    </row>
    <row r="21" spans="2:19" ht="26.45" customHeight="1" x14ac:dyDescent="0.2">
      <c r="B21" s="243" t="s">
        <v>56</v>
      </c>
      <c r="C21" s="223" t="s">
        <v>58</v>
      </c>
      <c r="D21" s="224" t="s">
        <v>58</v>
      </c>
      <c r="E21" s="224" t="s">
        <v>58</v>
      </c>
      <c r="F21" s="224" t="s">
        <v>58</v>
      </c>
      <c r="G21" s="241">
        <f>H21+I21+J21+K21+L21+M21+N21+O21+P21+Q21+R21+S21</f>
        <v>50343000</v>
      </c>
      <c r="H21" s="241">
        <f t="shared" ref="H21:S21" si="1">H23+H44+H190+H126+H118+H140</f>
        <v>4195250</v>
      </c>
      <c r="I21" s="241">
        <f t="shared" si="1"/>
        <v>4195250</v>
      </c>
      <c r="J21" s="241">
        <f t="shared" si="1"/>
        <v>4195250</v>
      </c>
      <c r="K21" s="241">
        <f t="shared" si="1"/>
        <v>4195250</v>
      </c>
      <c r="L21" s="241">
        <f t="shared" si="1"/>
        <v>4195250</v>
      </c>
      <c r="M21" s="241">
        <f t="shared" si="1"/>
        <v>4195250</v>
      </c>
      <c r="N21" s="241">
        <f t="shared" si="1"/>
        <v>4195250</v>
      </c>
      <c r="O21" s="241">
        <f t="shared" si="1"/>
        <v>4195250</v>
      </c>
      <c r="P21" s="241">
        <f t="shared" si="1"/>
        <v>4195250</v>
      </c>
      <c r="Q21" s="241">
        <f t="shared" si="1"/>
        <v>4195250</v>
      </c>
      <c r="R21" s="241">
        <f t="shared" si="1"/>
        <v>4195250</v>
      </c>
      <c r="S21" s="241">
        <f t="shared" si="1"/>
        <v>4195250</v>
      </c>
    </row>
    <row r="22" spans="2:19" ht="15" customHeight="1" x14ac:dyDescent="0.2">
      <c r="B22" s="62" t="s">
        <v>19</v>
      </c>
      <c r="C22" s="68" t="s">
        <v>58</v>
      </c>
      <c r="D22" s="227" t="s">
        <v>58</v>
      </c>
      <c r="E22" s="227" t="s">
        <v>58</v>
      </c>
      <c r="F22" s="227" t="s">
        <v>58</v>
      </c>
      <c r="G22" s="245" t="s">
        <v>58</v>
      </c>
      <c r="H22" s="227" t="s">
        <v>58</v>
      </c>
      <c r="I22" s="227" t="s">
        <v>58</v>
      </c>
      <c r="J22" s="227" t="s">
        <v>58</v>
      </c>
      <c r="K22" s="68" t="s">
        <v>58</v>
      </c>
      <c r="L22" s="227" t="s">
        <v>58</v>
      </c>
      <c r="M22" s="227" t="s">
        <v>58</v>
      </c>
      <c r="N22" s="227" t="s">
        <v>58</v>
      </c>
      <c r="O22" s="68" t="s">
        <v>58</v>
      </c>
      <c r="P22" s="227" t="s">
        <v>58</v>
      </c>
      <c r="Q22" s="227" t="s">
        <v>58</v>
      </c>
      <c r="R22" s="227" t="s">
        <v>58</v>
      </c>
      <c r="S22" s="227" t="s">
        <v>58</v>
      </c>
    </row>
    <row r="23" spans="2:19" ht="26.45" customHeight="1" x14ac:dyDescent="0.2">
      <c r="B23" s="246" t="s">
        <v>57</v>
      </c>
      <c r="C23" s="71">
        <v>210</v>
      </c>
      <c r="D23" s="224" t="s">
        <v>58</v>
      </c>
      <c r="E23" s="224" t="s">
        <v>58</v>
      </c>
      <c r="F23" s="224" t="s">
        <v>58</v>
      </c>
      <c r="G23" s="241">
        <f t="shared" ref="G23:G44" si="2">H23+I23+J23+K23+L23+M23+N23+O23+P23+Q23+R23+S23</f>
        <v>43061515</v>
      </c>
      <c r="H23" s="247">
        <f t="shared" ref="H23:S23" si="3">H24+H30+H36</f>
        <v>1798213</v>
      </c>
      <c r="I23" s="247">
        <f t="shared" si="3"/>
        <v>3751210</v>
      </c>
      <c r="J23" s="247">
        <f t="shared" si="3"/>
        <v>3753210</v>
      </c>
      <c r="K23" s="247">
        <f t="shared" si="3"/>
        <v>3751210</v>
      </c>
      <c r="L23" s="247">
        <f t="shared" si="3"/>
        <v>3751209</v>
      </c>
      <c r="M23" s="247">
        <f t="shared" si="3"/>
        <v>3751209</v>
      </c>
      <c r="N23" s="247">
        <f t="shared" si="3"/>
        <v>3751209</v>
      </c>
      <c r="O23" s="247">
        <f t="shared" si="3"/>
        <v>3751209</v>
      </c>
      <c r="P23" s="247">
        <f t="shared" si="3"/>
        <v>3751209</v>
      </c>
      <c r="Q23" s="247">
        <f t="shared" si="3"/>
        <v>3751209</v>
      </c>
      <c r="R23" s="247">
        <f t="shared" si="3"/>
        <v>3750209</v>
      </c>
      <c r="S23" s="247">
        <f t="shared" si="3"/>
        <v>3750209</v>
      </c>
    </row>
    <row r="24" spans="2:19" ht="27.6" customHeight="1" x14ac:dyDescent="0.2">
      <c r="B24" s="438" t="s">
        <v>59</v>
      </c>
      <c r="C24" s="425">
        <v>211</v>
      </c>
      <c r="D24" s="439">
        <v>111</v>
      </c>
      <c r="E24" s="249" t="s">
        <v>58</v>
      </c>
      <c r="F24" s="249" t="s">
        <v>58</v>
      </c>
      <c r="G24" s="241">
        <f t="shared" si="2"/>
        <v>33054927</v>
      </c>
      <c r="H24" s="241">
        <f t="shared" ref="H24:S24" si="4">H25+H26+H27+H28+H29</f>
        <v>1379580</v>
      </c>
      <c r="I24" s="241">
        <f t="shared" si="4"/>
        <v>2879577</v>
      </c>
      <c r="J24" s="241">
        <f t="shared" si="4"/>
        <v>2879577</v>
      </c>
      <c r="K24" s="241">
        <f t="shared" si="4"/>
        <v>2879577</v>
      </c>
      <c r="L24" s="241">
        <f t="shared" si="4"/>
        <v>2879577</v>
      </c>
      <c r="M24" s="241">
        <f t="shared" si="4"/>
        <v>2879577</v>
      </c>
      <c r="N24" s="241">
        <f t="shared" si="4"/>
        <v>2879577</v>
      </c>
      <c r="O24" s="241">
        <f t="shared" si="4"/>
        <v>2879577</v>
      </c>
      <c r="P24" s="241">
        <f t="shared" si="4"/>
        <v>2879577</v>
      </c>
      <c r="Q24" s="241">
        <f t="shared" si="4"/>
        <v>2879577</v>
      </c>
      <c r="R24" s="241">
        <f t="shared" si="4"/>
        <v>2879577</v>
      </c>
      <c r="S24" s="241">
        <f t="shared" si="4"/>
        <v>2879577</v>
      </c>
    </row>
    <row r="25" spans="2:19" ht="21" customHeight="1" x14ac:dyDescent="0.2">
      <c r="B25" s="438"/>
      <c r="C25" s="425"/>
      <c r="D25" s="439"/>
      <c r="E25" s="250" t="s">
        <v>60</v>
      </c>
      <c r="F25" s="250" t="s">
        <v>61</v>
      </c>
      <c r="G25" s="241">
        <f t="shared" si="2"/>
        <v>0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</row>
    <row r="26" spans="2:19" ht="21" customHeight="1" x14ac:dyDescent="0.2">
      <c r="B26" s="438"/>
      <c r="C26" s="425"/>
      <c r="D26" s="439"/>
      <c r="E26" s="250" t="s">
        <v>62</v>
      </c>
      <c r="F26" s="250" t="s">
        <v>62</v>
      </c>
      <c r="G26" s="241">
        <f t="shared" si="2"/>
        <v>0</v>
      </c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</row>
    <row r="27" spans="2:19" ht="21" customHeight="1" x14ac:dyDescent="0.2">
      <c r="B27" s="438"/>
      <c r="C27" s="425"/>
      <c r="D27" s="439"/>
      <c r="E27" s="250" t="s">
        <v>63</v>
      </c>
      <c r="F27" s="250" t="s">
        <v>61</v>
      </c>
      <c r="G27" s="241">
        <f t="shared" si="2"/>
        <v>0</v>
      </c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</row>
    <row r="28" spans="2:19" ht="21" customHeight="1" x14ac:dyDescent="0.2">
      <c r="B28" s="438"/>
      <c r="C28" s="425"/>
      <c r="D28" s="439"/>
      <c r="E28" s="250" t="s">
        <v>64</v>
      </c>
      <c r="F28" s="250" t="s">
        <v>65</v>
      </c>
      <c r="G28" s="241">
        <f t="shared" si="2"/>
        <v>33054927</v>
      </c>
      <c r="H28" s="251">
        <v>1379580</v>
      </c>
      <c r="I28" s="251">
        <v>2879577</v>
      </c>
      <c r="J28" s="251">
        <v>2879577</v>
      </c>
      <c r="K28" s="251">
        <v>2879577</v>
      </c>
      <c r="L28" s="251">
        <v>2879577</v>
      </c>
      <c r="M28" s="251">
        <v>2879577</v>
      </c>
      <c r="N28" s="251">
        <v>2879577</v>
      </c>
      <c r="O28" s="251">
        <v>2879577</v>
      </c>
      <c r="P28" s="251">
        <v>2879577</v>
      </c>
      <c r="Q28" s="251">
        <v>2879577</v>
      </c>
      <c r="R28" s="251">
        <v>2879577</v>
      </c>
      <c r="S28" s="251">
        <v>2879577</v>
      </c>
    </row>
    <row r="29" spans="2:19" ht="9.75" customHeight="1" x14ac:dyDescent="0.2">
      <c r="B29" s="438"/>
      <c r="C29" s="425"/>
      <c r="D29" s="439"/>
      <c r="E29" s="227" t="s">
        <v>64</v>
      </c>
      <c r="F29" s="227" t="s">
        <v>66</v>
      </c>
      <c r="G29" s="241">
        <f t="shared" si="2"/>
        <v>0</v>
      </c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</row>
    <row r="30" spans="2:19" ht="21" customHeight="1" x14ac:dyDescent="0.2">
      <c r="B30" s="438" t="s">
        <v>67</v>
      </c>
      <c r="C30" s="321" t="s">
        <v>68</v>
      </c>
      <c r="D30" s="417" t="s">
        <v>69</v>
      </c>
      <c r="E30" s="249" t="s">
        <v>58</v>
      </c>
      <c r="F30" s="249" t="s">
        <v>58</v>
      </c>
      <c r="G30" s="241">
        <f t="shared" si="2"/>
        <v>24000</v>
      </c>
      <c r="H30" s="241">
        <f t="shared" ref="H30:S30" si="5">H31+H32+H33+H34+H35</f>
        <v>2000</v>
      </c>
      <c r="I30" s="241">
        <f t="shared" si="5"/>
        <v>2000</v>
      </c>
      <c r="J30" s="241">
        <f t="shared" si="5"/>
        <v>4000</v>
      </c>
      <c r="K30" s="241">
        <f t="shared" si="5"/>
        <v>2000</v>
      </c>
      <c r="L30" s="241">
        <f t="shared" si="5"/>
        <v>2000</v>
      </c>
      <c r="M30" s="241">
        <f t="shared" si="5"/>
        <v>2000</v>
      </c>
      <c r="N30" s="241">
        <f t="shared" si="5"/>
        <v>2000</v>
      </c>
      <c r="O30" s="241">
        <f t="shared" si="5"/>
        <v>2000</v>
      </c>
      <c r="P30" s="241">
        <f t="shared" si="5"/>
        <v>2000</v>
      </c>
      <c r="Q30" s="241">
        <f t="shared" si="5"/>
        <v>2000</v>
      </c>
      <c r="R30" s="241">
        <f t="shared" si="5"/>
        <v>1000</v>
      </c>
      <c r="S30" s="241">
        <f t="shared" si="5"/>
        <v>1000</v>
      </c>
    </row>
    <row r="31" spans="2:19" ht="21" customHeight="1" x14ac:dyDescent="0.2">
      <c r="B31" s="438"/>
      <c r="C31" s="321"/>
      <c r="D31" s="417"/>
      <c r="E31" s="250" t="s">
        <v>60</v>
      </c>
      <c r="F31" s="250" t="s">
        <v>61</v>
      </c>
      <c r="G31" s="241">
        <f t="shared" si="2"/>
        <v>0</v>
      </c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</row>
    <row r="32" spans="2:19" ht="13.5" customHeight="1" x14ac:dyDescent="0.2">
      <c r="B32" s="438"/>
      <c r="C32" s="321"/>
      <c r="D32" s="417"/>
      <c r="E32" s="250" t="s">
        <v>62</v>
      </c>
      <c r="F32" s="250" t="s">
        <v>62</v>
      </c>
      <c r="G32" s="241">
        <f t="shared" si="2"/>
        <v>0</v>
      </c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</row>
    <row r="33" spans="2:19" ht="13.5" customHeight="1" x14ac:dyDescent="0.2">
      <c r="B33" s="438"/>
      <c r="C33" s="321"/>
      <c r="D33" s="417"/>
      <c r="E33" s="250" t="s">
        <v>63</v>
      </c>
      <c r="F33" s="250" t="s">
        <v>61</v>
      </c>
      <c r="G33" s="241">
        <f t="shared" si="2"/>
        <v>0</v>
      </c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2:19" ht="21" customHeight="1" x14ac:dyDescent="0.2">
      <c r="B34" s="438"/>
      <c r="C34" s="321"/>
      <c r="D34" s="417"/>
      <c r="E34" s="250" t="s">
        <v>64</v>
      </c>
      <c r="F34" s="250" t="s">
        <v>65</v>
      </c>
      <c r="G34" s="241">
        <f t="shared" si="2"/>
        <v>24000</v>
      </c>
      <c r="H34" s="251">
        <v>2000</v>
      </c>
      <c r="I34" s="251">
        <v>2000</v>
      </c>
      <c r="J34" s="251">
        <v>4000</v>
      </c>
      <c r="K34" s="251">
        <v>2000</v>
      </c>
      <c r="L34" s="251">
        <v>2000</v>
      </c>
      <c r="M34" s="251">
        <v>2000</v>
      </c>
      <c r="N34" s="251">
        <v>2000</v>
      </c>
      <c r="O34" s="251">
        <v>2000</v>
      </c>
      <c r="P34" s="251">
        <v>2000</v>
      </c>
      <c r="Q34" s="251">
        <v>2000</v>
      </c>
      <c r="R34" s="251">
        <v>1000</v>
      </c>
      <c r="S34" s="251">
        <v>1000</v>
      </c>
    </row>
    <row r="35" spans="2:19" ht="21" customHeight="1" x14ac:dyDescent="0.2">
      <c r="B35" s="438"/>
      <c r="C35" s="321"/>
      <c r="D35" s="417"/>
      <c r="E35" s="227" t="s">
        <v>64</v>
      </c>
      <c r="F35" s="227" t="s">
        <v>66</v>
      </c>
      <c r="G35" s="241">
        <f t="shared" si="2"/>
        <v>0</v>
      </c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</row>
    <row r="36" spans="2:19" ht="21" customHeight="1" x14ac:dyDescent="0.2">
      <c r="B36" s="438" t="s">
        <v>70</v>
      </c>
      <c r="C36" s="320">
        <v>213</v>
      </c>
      <c r="D36" s="419">
        <v>119</v>
      </c>
      <c r="E36" s="249" t="s">
        <v>58</v>
      </c>
      <c r="F36" s="249" t="s">
        <v>58</v>
      </c>
      <c r="G36" s="241">
        <f t="shared" si="2"/>
        <v>9982588</v>
      </c>
      <c r="H36" s="241">
        <f t="shared" ref="H36:S36" si="6">H37+H38+H39+H40+H41</f>
        <v>416633</v>
      </c>
      <c r="I36" s="241">
        <f t="shared" si="6"/>
        <v>869633</v>
      </c>
      <c r="J36" s="241">
        <f t="shared" si="6"/>
        <v>869633</v>
      </c>
      <c r="K36" s="241">
        <f t="shared" si="6"/>
        <v>869633</v>
      </c>
      <c r="L36" s="241">
        <f t="shared" si="6"/>
        <v>869632</v>
      </c>
      <c r="M36" s="241">
        <f t="shared" si="6"/>
        <v>869632</v>
      </c>
      <c r="N36" s="241">
        <f t="shared" si="6"/>
        <v>869632</v>
      </c>
      <c r="O36" s="241">
        <f t="shared" si="6"/>
        <v>869632</v>
      </c>
      <c r="P36" s="241">
        <f t="shared" si="6"/>
        <v>869632</v>
      </c>
      <c r="Q36" s="241">
        <f t="shared" si="6"/>
        <v>869632</v>
      </c>
      <c r="R36" s="241">
        <f t="shared" si="6"/>
        <v>869632</v>
      </c>
      <c r="S36" s="241">
        <f t="shared" si="6"/>
        <v>869632</v>
      </c>
    </row>
    <row r="37" spans="2:19" ht="21" customHeight="1" x14ac:dyDescent="0.2">
      <c r="B37" s="438"/>
      <c r="C37" s="320"/>
      <c r="D37" s="419"/>
      <c r="E37" s="250" t="s">
        <v>60</v>
      </c>
      <c r="F37" s="250" t="s">
        <v>61</v>
      </c>
      <c r="G37" s="241">
        <f t="shared" si="2"/>
        <v>0</v>
      </c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</row>
    <row r="38" spans="2:19" ht="21" customHeight="1" x14ac:dyDescent="0.2">
      <c r="B38" s="438"/>
      <c r="C38" s="320"/>
      <c r="D38" s="419"/>
      <c r="E38" s="250" t="s">
        <v>62</v>
      </c>
      <c r="F38" s="250" t="s">
        <v>62</v>
      </c>
      <c r="G38" s="241">
        <f t="shared" si="2"/>
        <v>0</v>
      </c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</row>
    <row r="39" spans="2:19" ht="13.5" customHeight="1" x14ac:dyDescent="0.2">
      <c r="B39" s="438"/>
      <c r="C39" s="320"/>
      <c r="D39" s="419"/>
      <c r="E39" s="250" t="s">
        <v>63</v>
      </c>
      <c r="F39" s="250" t="s">
        <v>61</v>
      </c>
      <c r="G39" s="241">
        <f t="shared" si="2"/>
        <v>0</v>
      </c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</row>
    <row r="40" spans="2:19" ht="21" customHeight="1" x14ac:dyDescent="0.2">
      <c r="B40" s="438"/>
      <c r="C40" s="320"/>
      <c r="D40" s="419"/>
      <c r="E40" s="250" t="s">
        <v>64</v>
      </c>
      <c r="F40" s="250" t="s">
        <v>65</v>
      </c>
      <c r="G40" s="241">
        <f t="shared" si="2"/>
        <v>9982588</v>
      </c>
      <c r="H40" s="251">
        <v>416633</v>
      </c>
      <c r="I40" s="251">
        <v>869633</v>
      </c>
      <c r="J40" s="251">
        <v>869633</v>
      </c>
      <c r="K40" s="251">
        <v>869633</v>
      </c>
      <c r="L40" s="251">
        <v>869632</v>
      </c>
      <c r="M40" s="251">
        <v>869632</v>
      </c>
      <c r="N40" s="251">
        <v>869632</v>
      </c>
      <c r="O40" s="251">
        <v>869632</v>
      </c>
      <c r="P40" s="251">
        <v>869632</v>
      </c>
      <c r="Q40" s="251">
        <v>869632</v>
      </c>
      <c r="R40" s="251">
        <v>869632</v>
      </c>
      <c r="S40" s="251">
        <v>869632</v>
      </c>
    </row>
    <row r="41" spans="2:19" ht="21" customHeight="1" x14ac:dyDescent="0.2">
      <c r="B41" s="438"/>
      <c r="C41" s="320"/>
      <c r="D41" s="419"/>
      <c r="E41" s="227" t="s">
        <v>64</v>
      </c>
      <c r="F41" s="227" t="s">
        <v>66</v>
      </c>
      <c r="G41" s="241">
        <f t="shared" si="2"/>
        <v>0</v>
      </c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</row>
    <row r="42" spans="2:19" ht="28.15" customHeight="1" x14ac:dyDescent="0.2">
      <c r="B42" s="76" t="s">
        <v>71</v>
      </c>
      <c r="C42" s="223" t="s">
        <v>58</v>
      </c>
      <c r="D42" s="224" t="s">
        <v>58</v>
      </c>
      <c r="E42" s="224" t="s">
        <v>58</v>
      </c>
      <c r="F42" s="224" t="s">
        <v>58</v>
      </c>
      <c r="G42" s="241">
        <f t="shared" si="2"/>
        <v>43066515</v>
      </c>
      <c r="H42" s="252">
        <f>H23+H140+H126</f>
        <v>1799213</v>
      </c>
      <c r="I42" s="252">
        <f t="shared" ref="I42:S42" si="7">I23+I140+I126</f>
        <v>3753210</v>
      </c>
      <c r="J42" s="252">
        <f t="shared" si="7"/>
        <v>3755210</v>
      </c>
      <c r="K42" s="252">
        <f t="shared" si="7"/>
        <v>3751210</v>
      </c>
      <c r="L42" s="252">
        <f t="shared" si="7"/>
        <v>3751209</v>
      </c>
      <c r="M42" s="252">
        <f t="shared" si="7"/>
        <v>3751209</v>
      </c>
      <c r="N42" s="252">
        <f t="shared" si="7"/>
        <v>3751209</v>
      </c>
      <c r="O42" s="252">
        <f t="shared" si="7"/>
        <v>3751209</v>
      </c>
      <c r="P42" s="252">
        <f t="shared" si="7"/>
        <v>3751209</v>
      </c>
      <c r="Q42" s="252">
        <f t="shared" si="7"/>
        <v>3751209</v>
      </c>
      <c r="R42" s="252">
        <f t="shared" si="7"/>
        <v>3750209</v>
      </c>
      <c r="S42" s="252">
        <f t="shared" si="7"/>
        <v>3750209</v>
      </c>
    </row>
    <row r="43" spans="2:19" ht="21" customHeight="1" x14ac:dyDescent="0.2">
      <c r="B43" s="76" t="s">
        <v>72</v>
      </c>
      <c r="C43" s="223" t="s">
        <v>58</v>
      </c>
      <c r="D43" s="224" t="s">
        <v>58</v>
      </c>
      <c r="E43" s="224" t="s">
        <v>58</v>
      </c>
      <c r="F43" s="224" t="s">
        <v>58</v>
      </c>
      <c r="G43" s="241">
        <f t="shared" si="2"/>
        <v>7276485</v>
      </c>
      <c r="H43" s="252">
        <f t="shared" ref="H43:S43" si="8">H21-H42</f>
        <v>2396037</v>
      </c>
      <c r="I43" s="252">
        <f t="shared" si="8"/>
        <v>442040</v>
      </c>
      <c r="J43" s="252">
        <f t="shared" si="8"/>
        <v>440040</v>
      </c>
      <c r="K43" s="252">
        <f t="shared" si="8"/>
        <v>444040</v>
      </c>
      <c r="L43" s="252">
        <f t="shared" si="8"/>
        <v>444041</v>
      </c>
      <c r="M43" s="252">
        <f t="shared" si="8"/>
        <v>444041</v>
      </c>
      <c r="N43" s="252">
        <f t="shared" si="8"/>
        <v>444041</v>
      </c>
      <c r="O43" s="252">
        <f t="shared" si="8"/>
        <v>444041</v>
      </c>
      <c r="P43" s="252">
        <f t="shared" si="8"/>
        <v>444041</v>
      </c>
      <c r="Q43" s="252">
        <f t="shared" si="8"/>
        <v>444041</v>
      </c>
      <c r="R43" s="252">
        <f t="shared" si="8"/>
        <v>445041</v>
      </c>
      <c r="S43" s="252">
        <f t="shared" si="8"/>
        <v>445041</v>
      </c>
    </row>
    <row r="44" spans="2:19" ht="21" customHeight="1" x14ac:dyDescent="0.2">
      <c r="B44" s="246" t="s">
        <v>73</v>
      </c>
      <c r="C44" s="223" t="s">
        <v>268</v>
      </c>
      <c r="D44" s="224" t="s">
        <v>58</v>
      </c>
      <c r="E44" s="224" t="s">
        <v>58</v>
      </c>
      <c r="F44" s="224" t="s">
        <v>58</v>
      </c>
      <c r="G44" s="241">
        <f t="shared" si="2"/>
        <v>4414885</v>
      </c>
      <c r="H44" s="247">
        <f>H52+H72+H78+H84+H102+H46</f>
        <v>1572366</v>
      </c>
      <c r="I44" s="247">
        <f t="shared" ref="I44:S44" si="9">I52+I72+I78+I84+I102+I46</f>
        <v>191594</v>
      </c>
      <c r="J44" s="247">
        <f t="shared" si="9"/>
        <v>229140</v>
      </c>
      <c r="K44" s="247">
        <f t="shared" si="9"/>
        <v>389008</v>
      </c>
      <c r="L44" s="247">
        <f t="shared" si="9"/>
        <v>240090</v>
      </c>
      <c r="M44" s="247">
        <f t="shared" si="9"/>
        <v>313540</v>
      </c>
      <c r="N44" s="247">
        <f t="shared" si="9"/>
        <v>244118</v>
      </c>
      <c r="O44" s="247">
        <f t="shared" si="9"/>
        <v>227480</v>
      </c>
      <c r="P44" s="247">
        <f t="shared" si="9"/>
        <v>267420</v>
      </c>
      <c r="Q44" s="247">
        <f t="shared" si="9"/>
        <v>298706</v>
      </c>
      <c r="R44" s="247">
        <f t="shared" si="9"/>
        <v>248640</v>
      </c>
      <c r="S44" s="247">
        <f t="shared" si="9"/>
        <v>192783</v>
      </c>
    </row>
    <row r="45" spans="2:19" ht="13.5" customHeight="1" x14ac:dyDescent="0.2">
      <c r="B45" s="248" t="s">
        <v>74</v>
      </c>
      <c r="C45" s="68" t="s">
        <v>58</v>
      </c>
      <c r="D45" s="227" t="s">
        <v>58</v>
      </c>
      <c r="E45" s="227" t="s">
        <v>58</v>
      </c>
      <c r="F45" s="227" t="s">
        <v>58</v>
      </c>
      <c r="G45" s="245" t="s">
        <v>58</v>
      </c>
      <c r="H45" s="227" t="s">
        <v>58</v>
      </c>
      <c r="I45" s="227" t="s">
        <v>58</v>
      </c>
      <c r="J45" s="227" t="s">
        <v>58</v>
      </c>
      <c r="K45" s="68" t="s">
        <v>58</v>
      </c>
      <c r="L45" s="227" t="s">
        <v>58</v>
      </c>
      <c r="M45" s="227" t="s">
        <v>58</v>
      </c>
      <c r="N45" s="227" t="s">
        <v>58</v>
      </c>
      <c r="O45" s="68" t="s">
        <v>58</v>
      </c>
      <c r="P45" s="227" t="s">
        <v>58</v>
      </c>
      <c r="Q45" s="227" t="s">
        <v>58</v>
      </c>
      <c r="R45" s="227" t="s">
        <v>58</v>
      </c>
      <c r="S45" s="227" t="s">
        <v>58</v>
      </c>
    </row>
    <row r="46" spans="2:19" ht="21" customHeight="1" x14ac:dyDescent="0.2">
      <c r="B46" s="438" t="s">
        <v>75</v>
      </c>
      <c r="C46" s="321" t="s">
        <v>269</v>
      </c>
      <c r="D46" s="417" t="s">
        <v>211</v>
      </c>
      <c r="E46" s="249" t="s">
        <v>58</v>
      </c>
      <c r="F46" s="249" t="s">
        <v>58</v>
      </c>
      <c r="G46" s="241">
        <f t="shared" ref="G46:G52" si="10">H46+I46+J46+K46+L46+M46+N46+O46+P46+Q46+R46+S46</f>
        <v>191400</v>
      </c>
      <c r="H46" s="241">
        <f t="shared" ref="H46:S46" si="11">H47+H48+H49+H50+H51</f>
        <v>16000</v>
      </c>
      <c r="I46" s="241">
        <f t="shared" si="11"/>
        <v>16000</v>
      </c>
      <c r="J46" s="241">
        <f t="shared" si="11"/>
        <v>16000</v>
      </c>
      <c r="K46" s="241">
        <f t="shared" si="11"/>
        <v>16000</v>
      </c>
      <c r="L46" s="241">
        <f t="shared" si="11"/>
        <v>16000</v>
      </c>
      <c r="M46" s="241">
        <f t="shared" si="11"/>
        <v>16000</v>
      </c>
      <c r="N46" s="241">
        <f t="shared" si="11"/>
        <v>16000</v>
      </c>
      <c r="O46" s="241">
        <f t="shared" si="11"/>
        <v>16000</v>
      </c>
      <c r="P46" s="241">
        <f t="shared" si="11"/>
        <v>16000</v>
      </c>
      <c r="Q46" s="241">
        <f t="shared" si="11"/>
        <v>16000</v>
      </c>
      <c r="R46" s="241">
        <f t="shared" si="11"/>
        <v>16000</v>
      </c>
      <c r="S46" s="241">
        <f t="shared" si="11"/>
        <v>15400</v>
      </c>
    </row>
    <row r="47" spans="2:19" ht="14.25" customHeight="1" x14ac:dyDescent="0.2">
      <c r="B47" s="438"/>
      <c r="C47" s="321"/>
      <c r="D47" s="417"/>
      <c r="E47" s="250" t="s">
        <v>60</v>
      </c>
      <c r="F47" s="250" t="s">
        <v>61</v>
      </c>
      <c r="G47" s="241">
        <f t="shared" si="10"/>
        <v>0</v>
      </c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</row>
    <row r="48" spans="2:19" ht="21" customHeight="1" x14ac:dyDescent="0.2">
      <c r="B48" s="438"/>
      <c r="C48" s="321"/>
      <c r="D48" s="417"/>
      <c r="E48" s="250" t="s">
        <v>62</v>
      </c>
      <c r="F48" s="250" t="s">
        <v>62</v>
      </c>
      <c r="G48" s="241">
        <f t="shared" si="10"/>
        <v>0</v>
      </c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</row>
    <row r="49" spans="2:19" ht="21" customHeight="1" x14ac:dyDescent="0.2">
      <c r="B49" s="438"/>
      <c r="C49" s="321"/>
      <c r="D49" s="417"/>
      <c r="E49" s="250" t="s">
        <v>63</v>
      </c>
      <c r="F49" s="250" t="s">
        <v>61</v>
      </c>
      <c r="G49" s="241">
        <f t="shared" si="10"/>
        <v>0</v>
      </c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</row>
    <row r="50" spans="2:19" ht="38.450000000000003" customHeight="1" x14ac:dyDescent="0.2">
      <c r="B50" s="438"/>
      <c r="C50" s="321"/>
      <c r="D50" s="417"/>
      <c r="E50" s="250" t="s">
        <v>64</v>
      </c>
      <c r="F50" s="250" t="s">
        <v>65</v>
      </c>
      <c r="G50" s="241">
        <f t="shared" si="10"/>
        <v>191400</v>
      </c>
      <c r="H50" s="251">
        <v>16000</v>
      </c>
      <c r="I50" s="251">
        <v>16000</v>
      </c>
      <c r="J50" s="251">
        <v>16000</v>
      </c>
      <c r="K50" s="251">
        <v>16000</v>
      </c>
      <c r="L50" s="251">
        <v>16000</v>
      </c>
      <c r="M50" s="251">
        <v>16000</v>
      </c>
      <c r="N50" s="251">
        <v>16000</v>
      </c>
      <c r="O50" s="251">
        <v>16000</v>
      </c>
      <c r="P50" s="251">
        <v>16000</v>
      </c>
      <c r="Q50" s="251">
        <v>16000</v>
      </c>
      <c r="R50" s="251">
        <v>16000</v>
      </c>
      <c r="S50" s="251">
        <v>15400</v>
      </c>
    </row>
    <row r="51" spans="2:19" ht="11.25" customHeight="1" x14ac:dyDescent="0.2">
      <c r="B51" s="438"/>
      <c r="C51" s="321"/>
      <c r="D51" s="417"/>
      <c r="E51" s="227" t="s">
        <v>64</v>
      </c>
      <c r="F51" s="227" t="s">
        <v>66</v>
      </c>
      <c r="G51" s="241">
        <f t="shared" si="10"/>
        <v>0</v>
      </c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</row>
    <row r="52" spans="2:19" ht="46.15" customHeight="1" x14ac:dyDescent="0.2">
      <c r="B52" s="246" t="s">
        <v>76</v>
      </c>
      <c r="C52" s="223" t="s">
        <v>270</v>
      </c>
      <c r="D52" s="224" t="s">
        <v>58</v>
      </c>
      <c r="E52" s="224" t="s">
        <v>58</v>
      </c>
      <c r="F52" s="224" t="s">
        <v>58</v>
      </c>
      <c r="G52" s="241">
        <f t="shared" si="10"/>
        <v>0</v>
      </c>
      <c r="H52" s="253">
        <f t="shared" ref="H52:S52" si="12">H54+H60+H66</f>
        <v>0</v>
      </c>
      <c r="I52" s="253">
        <f t="shared" si="12"/>
        <v>0</v>
      </c>
      <c r="J52" s="253">
        <f t="shared" si="12"/>
        <v>0</v>
      </c>
      <c r="K52" s="253">
        <f t="shared" si="12"/>
        <v>0</v>
      </c>
      <c r="L52" s="253">
        <f t="shared" si="12"/>
        <v>0</v>
      </c>
      <c r="M52" s="253">
        <f t="shared" si="12"/>
        <v>0</v>
      </c>
      <c r="N52" s="253">
        <f t="shared" si="12"/>
        <v>0</v>
      </c>
      <c r="O52" s="253">
        <f t="shared" si="12"/>
        <v>0</v>
      </c>
      <c r="P52" s="253">
        <f t="shared" si="12"/>
        <v>0</v>
      </c>
      <c r="Q52" s="253">
        <f t="shared" si="12"/>
        <v>0</v>
      </c>
      <c r="R52" s="253">
        <f t="shared" si="12"/>
        <v>0</v>
      </c>
      <c r="S52" s="253">
        <f t="shared" si="12"/>
        <v>0</v>
      </c>
    </row>
    <row r="53" spans="2:19" ht="21" customHeight="1" x14ac:dyDescent="0.2">
      <c r="B53" s="248" t="s">
        <v>19</v>
      </c>
      <c r="C53" s="68" t="s">
        <v>58</v>
      </c>
      <c r="D53" s="227" t="s">
        <v>58</v>
      </c>
      <c r="E53" s="227" t="s">
        <v>58</v>
      </c>
      <c r="F53" s="227" t="s">
        <v>58</v>
      </c>
      <c r="G53" s="245" t="s">
        <v>58</v>
      </c>
      <c r="H53" s="227" t="s">
        <v>58</v>
      </c>
      <c r="I53" s="227" t="s">
        <v>58</v>
      </c>
      <c r="J53" s="227" t="s">
        <v>58</v>
      </c>
      <c r="K53" s="68" t="s">
        <v>58</v>
      </c>
      <c r="L53" s="227" t="s">
        <v>58</v>
      </c>
      <c r="M53" s="227" t="s">
        <v>58</v>
      </c>
      <c r="N53" s="227" t="s">
        <v>58</v>
      </c>
      <c r="O53" s="68" t="s">
        <v>58</v>
      </c>
      <c r="P53" s="227" t="s">
        <v>58</v>
      </c>
      <c r="Q53" s="227" t="s">
        <v>58</v>
      </c>
      <c r="R53" s="227" t="s">
        <v>58</v>
      </c>
      <c r="S53" s="227" t="s">
        <v>58</v>
      </c>
    </row>
    <row r="54" spans="2:19" ht="9.75" customHeight="1" x14ac:dyDescent="0.2">
      <c r="B54" s="438" t="s">
        <v>271</v>
      </c>
      <c r="C54" s="321" t="s">
        <v>270</v>
      </c>
      <c r="D54" s="417" t="s">
        <v>69</v>
      </c>
      <c r="E54" s="249" t="s">
        <v>58</v>
      </c>
      <c r="F54" s="249" t="s">
        <v>58</v>
      </c>
      <c r="G54" s="241">
        <f t="shared" ref="G54:G83" si="13">H54+I54+J54+K54+L54+M54+N54+O54+P54+Q54+R54+S54</f>
        <v>0</v>
      </c>
      <c r="H54" s="241">
        <f t="shared" ref="H54:S54" si="14">H55+H56+H57+H58+H59</f>
        <v>0</v>
      </c>
      <c r="I54" s="241">
        <f t="shared" si="14"/>
        <v>0</v>
      </c>
      <c r="J54" s="241">
        <f t="shared" si="14"/>
        <v>0</v>
      </c>
      <c r="K54" s="241">
        <f t="shared" si="14"/>
        <v>0</v>
      </c>
      <c r="L54" s="241">
        <f t="shared" si="14"/>
        <v>0</v>
      </c>
      <c r="M54" s="241">
        <f t="shared" si="14"/>
        <v>0</v>
      </c>
      <c r="N54" s="241">
        <f t="shared" si="14"/>
        <v>0</v>
      </c>
      <c r="O54" s="241">
        <f t="shared" si="14"/>
        <v>0</v>
      </c>
      <c r="P54" s="241">
        <f t="shared" si="14"/>
        <v>0</v>
      </c>
      <c r="Q54" s="241">
        <f t="shared" si="14"/>
        <v>0</v>
      </c>
      <c r="R54" s="241">
        <f t="shared" si="14"/>
        <v>0</v>
      </c>
      <c r="S54" s="241">
        <f t="shared" si="14"/>
        <v>0</v>
      </c>
    </row>
    <row r="55" spans="2:19" ht="21" customHeight="1" x14ac:dyDescent="0.2">
      <c r="B55" s="438"/>
      <c r="C55" s="321"/>
      <c r="D55" s="417"/>
      <c r="E55" s="250" t="s">
        <v>60</v>
      </c>
      <c r="F55" s="250" t="s">
        <v>61</v>
      </c>
      <c r="G55" s="241">
        <f t="shared" si="13"/>
        <v>0</v>
      </c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</row>
    <row r="56" spans="2:19" ht="35.450000000000003" customHeight="1" x14ac:dyDescent="0.2">
      <c r="B56" s="438"/>
      <c r="C56" s="321"/>
      <c r="D56" s="417"/>
      <c r="E56" s="250" t="s">
        <v>62</v>
      </c>
      <c r="F56" s="250" t="s">
        <v>62</v>
      </c>
      <c r="G56" s="241">
        <f t="shared" si="13"/>
        <v>0</v>
      </c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</row>
    <row r="57" spans="2:19" ht="21" customHeight="1" x14ac:dyDescent="0.2">
      <c r="B57" s="438"/>
      <c r="C57" s="321"/>
      <c r="D57" s="417"/>
      <c r="E57" s="250" t="s">
        <v>63</v>
      </c>
      <c r="F57" s="250" t="s">
        <v>61</v>
      </c>
      <c r="G57" s="241">
        <f t="shared" si="13"/>
        <v>0</v>
      </c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</row>
    <row r="58" spans="2:19" ht="12.75" customHeight="1" x14ac:dyDescent="0.2">
      <c r="B58" s="438"/>
      <c r="C58" s="321"/>
      <c r="D58" s="417"/>
      <c r="E58" s="250" t="s">
        <v>64</v>
      </c>
      <c r="F58" s="250" t="s">
        <v>65</v>
      </c>
      <c r="G58" s="241">
        <f t="shared" si="13"/>
        <v>0</v>
      </c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</row>
    <row r="59" spans="2:19" ht="21" customHeight="1" x14ac:dyDescent="0.2">
      <c r="B59" s="438"/>
      <c r="C59" s="321"/>
      <c r="D59" s="417"/>
      <c r="E59" s="227" t="s">
        <v>64</v>
      </c>
      <c r="F59" s="227" t="s">
        <v>66</v>
      </c>
      <c r="G59" s="241">
        <f t="shared" si="13"/>
        <v>0</v>
      </c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</row>
    <row r="60" spans="2:19" ht="21" customHeight="1" x14ac:dyDescent="0.2">
      <c r="B60" s="438"/>
      <c r="C60" s="321"/>
      <c r="D60" s="417" t="s">
        <v>211</v>
      </c>
      <c r="E60" s="249" t="s">
        <v>58</v>
      </c>
      <c r="F60" s="249" t="s">
        <v>58</v>
      </c>
      <c r="G60" s="241">
        <f t="shared" si="13"/>
        <v>0</v>
      </c>
      <c r="H60" s="241">
        <f t="shared" ref="H60:S60" si="15">H61+H62+H63+H64+H65</f>
        <v>0</v>
      </c>
      <c r="I60" s="241">
        <f t="shared" si="15"/>
        <v>0</v>
      </c>
      <c r="J60" s="241">
        <f t="shared" si="15"/>
        <v>0</v>
      </c>
      <c r="K60" s="241">
        <f t="shared" si="15"/>
        <v>0</v>
      </c>
      <c r="L60" s="241">
        <f t="shared" si="15"/>
        <v>0</v>
      </c>
      <c r="M60" s="241">
        <f t="shared" si="15"/>
        <v>0</v>
      </c>
      <c r="N60" s="241">
        <f t="shared" si="15"/>
        <v>0</v>
      </c>
      <c r="O60" s="241">
        <f t="shared" si="15"/>
        <v>0</v>
      </c>
      <c r="P60" s="241">
        <f t="shared" si="15"/>
        <v>0</v>
      </c>
      <c r="Q60" s="241">
        <f t="shared" si="15"/>
        <v>0</v>
      </c>
      <c r="R60" s="241">
        <f t="shared" si="15"/>
        <v>0</v>
      </c>
      <c r="S60" s="241">
        <f t="shared" si="15"/>
        <v>0</v>
      </c>
    </row>
    <row r="61" spans="2:19" ht="21" customHeight="1" x14ac:dyDescent="0.2">
      <c r="B61" s="438"/>
      <c r="C61" s="321"/>
      <c r="D61" s="417"/>
      <c r="E61" s="250" t="s">
        <v>60</v>
      </c>
      <c r="F61" s="250" t="s">
        <v>61</v>
      </c>
      <c r="G61" s="241">
        <f t="shared" si="13"/>
        <v>0</v>
      </c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</row>
    <row r="62" spans="2:19" ht="21" customHeight="1" x14ac:dyDescent="0.2">
      <c r="B62" s="438"/>
      <c r="C62" s="321"/>
      <c r="D62" s="417"/>
      <c r="E62" s="250" t="s">
        <v>62</v>
      </c>
      <c r="F62" s="250" t="s">
        <v>62</v>
      </c>
      <c r="G62" s="241">
        <f t="shared" si="13"/>
        <v>0</v>
      </c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</row>
    <row r="63" spans="2:19" ht="21" customHeight="1" x14ac:dyDescent="0.2">
      <c r="B63" s="438"/>
      <c r="C63" s="321"/>
      <c r="D63" s="417"/>
      <c r="E63" s="250" t="s">
        <v>63</v>
      </c>
      <c r="F63" s="250" t="s">
        <v>61</v>
      </c>
      <c r="G63" s="241">
        <f t="shared" si="13"/>
        <v>0</v>
      </c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</row>
    <row r="64" spans="2:19" ht="21" customHeight="1" x14ac:dyDescent="0.2">
      <c r="B64" s="438"/>
      <c r="C64" s="321"/>
      <c r="D64" s="417"/>
      <c r="E64" s="250" t="s">
        <v>64</v>
      </c>
      <c r="F64" s="250" t="s">
        <v>65</v>
      </c>
      <c r="G64" s="241">
        <f t="shared" si="13"/>
        <v>0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</row>
    <row r="65" spans="2:19" ht="21" customHeight="1" x14ac:dyDescent="0.2">
      <c r="B65" s="438"/>
      <c r="C65" s="321"/>
      <c r="D65" s="417"/>
      <c r="E65" s="227" t="s">
        <v>64</v>
      </c>
      <c r="F65" s="227" t="s">
        <v>66</v>
      </c>
      <c r="G65" s="241">
        <f t="shared" si="13"/>
        <v>0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</row>
    <row r="66" spans="2:19" ht="35.450000000000003" customHeight="1" x14ac:dyDescent="0.2">
      <c r="B66" s="438"/>
      <c r="C66" s="321"/>
      <c r="D66" s="417" t="s">
        <v>214</v>
      </c>
      <c r="E66" s="249" t="s">
        <v>58</v>
      </c>
      <c r="F66" s="249" t="s">
        <v>58</v>
      </c>
      <c r="G66" s="241">
        <f t="shared" si="13"/>
        <v>0</v>
      </c>
      <c r="H66" s="241">
        <f t="shared" ref="H66:S66" si="16">H67+H68+H69+H70+H71</f>
        <v>0</v>
      </c>
      <c r="I66" s="241">
        <f t="shared" si="16"/>
        <v>0</v>
      </c>
      <c r="J66" s="241">
        <f t="shared" si="16"/>
        <v>0</v>
      </c>
      <c r="K66" s="241">
        <f t="shared" si="16"/>
        <v>0</v>
      </c>
      <c r="L66" s="241">
        <f t="shared" si="16"/>
        <v>0</v>
      </c>
      <c r="M66" s="241">
        <f t="shared" si="16"/>
        <v>0</v>
      </c>
      <c r="N66" s="241">
        <f t="shared" si="16"/>
        <v>0</v>
      </c>
      <c r="O66" s="241">
        <f t="shared" si="16"/>
        <v>0</v>
      </c>
      <c r="P66" s="241">
        <f t="shared" si="16"/>
        <v>0</v>
      </c>
      <c r="Q66" s="241">
        <f t="shared" si="16"/>
        <v>0</v>
      </c>
      <c r="R66" s="241">
        <f t="shared" si="16"/>
        <v>0</v>
      </c>
      <c r="S66" s="241">
        <f t="shared" si="16"/>
        <v>0</v>
      </c>
    </row>
    <row r="67" spans="2:19" ht="9.75" customHeight="1" x14ac:dyDescent="0.2">
      <c r="B67" s="438"/>
      <c r="C67" s="321"/>
      <c r="D67" s="417"/>
      <c r="E67" s="250" t="s">
        <v>60</v>
      </c>
      <c r="F67" s="250" t="s">
        <v>61</v>
      </c>
      <c r="G67" s="241">
        <f t="shared" si="13"/>
        <v>0</v>
      </c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</row>
    <row r="68" spans="2:19" ht="27.6" customHeight="1" x14ac:dyDescent="0.2">
      <c r="B68" s="438"/>
      <c r="C68" s="321"/>
      <c r="D68" s="417"/>
      <c r="E68" s="250" t="s">
        <v>62</v>
      </c>
      <c r="F68" s="250" t="s">
        <v>62</v>
      </c>
      <c r="G68" s="241">
        <f t="shared" si="13"/>
        <v>0</v>
      </c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</row>
    <row r="69" spans="2:19" ht="27.6" customHeight="1" x14ac:dyDescent="0.2">
      <c r="B69" s="438"/>
      <c r="C69" s="321"/>
      <c r="D69" s="417"/>
      <c r="E69" s="250" t="s">
        <v>63</v>
      </c>
      <c r="F69" s="250" t="s">
        <v>61</v>
      </c>
      <c r="G69" s="241">
        <f t="shared" si="13"/>
        <v>0</v>
      </c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</row>
    <row r="70" spans="2:19" ht="37.9" customHeight="1" x14ac:dyDescent="0.2">
      <c r="B70" s="438"/>
      <c r="C70" s="321"/>
      <c r="D70" s="417"/>
      <c r="E70" s="250" t="s">
        <v>64</v>
      </c>
      <c r="F70" s="250" t="s">
        <v>65</v>
      </c>
      <c r="G70" s="241">
        <f t="shared" si="13"/>
        <v>0</v>
      </c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</row>
    <row r="71" spans="2:19" ht="21" customHeight="1" x14ac:dyDescent="0.2">
      <c r="B71" s="438"/>
      <c r="C71" s="321"/>
      <c r="D71" s="417"/>
      <c r="E71" s="227" t="s">
        <v>64</v>
      </c>
      <c r="F71" s="227" t="s">
        <v>66</v>
      </c>
      <c r="G71" s="241">
        <f t="shared" si="13"/>
        <v>0</v>
      </c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</row>
    <row r="72" spans="2:19" ht="12.75" customHeight="1" x14ac:dyDescent="0.2">
      <c r="B72" s="438" t="s">
        <v>77</v>
      </c>
      <c r="C72" s="321" t="s">
        <v>215</v>
      </c>
      <c r="D72" s="417" t="s">
        <v>211</v>
      </c>
      <c r="E72" s="249" t="s">
        <v>58</v>
      </c>
      <c r="F72" s="249" t="s">
        <v>58</v>
      </c>
      <c r="G72" s="241">
        <f t="shared" si="13"/>
        <v>1703800</v>
      </c>
      <c r="H72" s="241">
        <f t="shared" ref="H72:S72" si="17">H73+H74+H75+H76+H77</f>
        <v>812400</v>
      </c>
      <c r="I72" s="241">
        <f t="shared" si="17"/>
        <v>47500</v>
      </c>
      <c r="J72" s="241">
        <f t="shared" si="17"/>
        <v>34100</v>
      </c>
      <c r="K72" s="241">
        <f t="shared" si="17"/>
        <v>135500</v>
      </c>
      <c r="L72" s="241">
        <f t="shared" si="17"/>
        <v>48202</v>
      </c>
      <c r="M72" s="241">
        <f t="shared" si="17"/>
        <v>125600</v>
      </c>
      <c r="N72" s="241">
        <f t="shared" si="17"/>
        <v>52500</v>
      </c>
      <c r="O72" s="241">
        <f t="shared" si="17"/>
        <v>52600</v>
      </c>
      <c r="P72" s="241">
        <f t="shared" si="17"/>
        <v>49900</v>
      </c>
      <c r="Q72" s="241">
        <f t="shared" si="17"/>
        <v>99098</v>
      </c>
      <c r="R72" s="241">
        <f t="shared" si="17"/>
        <v>124600</v>
      </c>
      <c r="S72" s="241">
        <f t="shared" si="17"/>
        <v>121800</v>
      </c>
    </row>
    <row r="73" spans="2:19" ht="21" customHeight="1" x14ac:dyDescent="0.2">
      <c r="B73" s="438"/>
      <c r="C73" s="321"/>
      <c r="D73" s="417"/>
      <c r="E73" s="250" t="s">
        <v>60</v>
      </c>
      <c r="F73" s="250" t="s">
        <v>61</v>
      </c>
      <c r="G73" s="241">
        <f t="shared" si="13"/>
        <v>0</v>
      </c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</row>
    <row r="74" spans="2:19" ht="21" customHeight="1" x14ac:dyDescent="0.2">
      <c r="B74" s="438"/>
      <c r="C74" s="321"/>
      <c r="D74" s="417"/>
      <c r="E74" s="250" t="s">
        <v>62</v>
      </c>
      <c r="F74" s="250" t="s">
        <v>62</v>
      </c>
      <c r="G74" s="241">
        <f t="shared" si="13"/>
        <v>0</v>
      </c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</row>
    <row r="75" spans="2:19" ht="21" customHeight="1" x14ac:dyDescent="0.2">
      <c r="B75" s="438"/>
      <c r="C75" s="321"/>
      <c r="D75" s="417"/>
      <c r="E75" s="250" t="s">
        <v>63</v>
      </c>
      <c r="F75" s="250" t="s">
        <v>61</v>
      </c>
      <c r="G75" s="241">
        <f t="shared" si="13"/>
        <v>0</v>
      </c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</row>
    <row r="76" spans="2:19" ht="21" customHeight="1" x14ac:dyDescent="0.2">
      <c r="B76" s="438"/>
      <c r="C76" s="321"/>
      <c r="D76" s="417"/>
      <c r="E76" s="250" t="s">
        <v>64</v>
      </c>
      <c r="F76" s="250" t="s">
        <v>65</v>
      </c>
      <c r="G76" s="241">
        <f t="shared" si="13"/>
        <v>1703800</v>
      </c>
      <c r="H76" s="251">
        <v>812400</v>
      </c>
      <c r="I76" s="251">
        <v>47500</v>
      </c>
      <c r="J76" s="251">
        <v>34100</v>
      </c>
      <c r="K76" s="251">
        <v>135500</v>
      </c>
      <c r="L76" s="251">
        <v>48202</v>
      </c>
      <c r="M76" s="251">
        <v>125600</v>
      </c>
      <c r="N76" s="251">
        <v>52500</v>
      </c>
      <c r="O76" s="251">
        <v>52600</v>
      </c>
      <c r="P76" s="251">
        <v>49900</v>
      </c>
      <c r="Q76" s="251">
        <v>99098</v>
      </c>
      <c r="R76" s="251">
        <v>124600</v>
      </c>
      <c r="S76" s="251">
        <v>121800</v>
      </c>
    </row>
    <row r="77" spans="2:19" ht="21" customHeight="1" x14ac:dyDescent="0.2">
      <c r="B77" s="438"/>
      <c r="C77" s="321"/>
      <c r="D77" s="417"/>
      <c r="E77" s="227" t="s">
        <v>64</v>
      </c>
      <c r="F77" s="227" t="s">
        <v>66</v>
      </c>
      <c r="G77" s="241">
        <f t="shared" si="13"/>
        <v>0</v>
      </c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</row>
    <row r="78" spans="2:19" ht="9.75" customHeight="1" x14ac:dyDescent="0.2">
      <c r="B78" s="438" t="s">
        <v>78</v>
      </c>
      <c r="C78" s="321" t="s">
        <v>216</v>
      </c>
      <c r="D78" s="417" t="s">
        <v>211</v>
      </c>
      <c r="E78" s="249" t="s">
        <v>58</v>
      </c>
      <c r="F78" s="249" t="s">
        <v>58</v>
      </c>
      <c r="G78" s="241">
        <f t="shared" si="13"/>
        <v>140000</v>
      </c>
      <c r="H78" s="241">
        <f t="shared" ref="H78:S78" si="18">H79+H80+H81+H82+H83</f>
        <v>35000</v>
      </c>
      <c r="I78" s="241">
        <f t="shared" si="18"/>
        <v>0</v>
      </c>
      <c r="J78" s="241">
        <f t="shared" si="18"/>
        <v>0</v>
      </c>
      <c r="K78" s="241">
        <f t="shared" si="18"/>
        <v>35000</v>
      </c>
      <c r="L78" s="241">
        <f t="shared" si="18"/>
        <v>0</v>
      </c>
      <c r="M78" s="241">
        <f t="shared" si="18"/>
        <v>0</v>
      </c>
      <c r="N78" s="241">
        <f t="shared" si="18"/>
        <v>35000</v>
      </c>
      <c r="O78" s="241">
        <f t="shared" si="18"/>
        <v>0</v>
      </c>
      <c r="P78" s="241">
        <f t="shared" si="18"/>
        <v>0</v>
      </c>
      <c r="Q78" s="241">
        <f t="shared" si="18"/>
        <v>35000</v>
      </c>
      <c r="R78" s="241">
        <f t="shared" si="18"/>
        <v>0</v>
      </c>
      <c r="S78" s="241">
        <f t="shared" si="18"/>
        <v>0</v>
      </c>
    </row>
    <row r="79" spans="2:19" ht="33.6" customHeight="1" x14ac:dyDescent="0.2">
      <c r="B79" s="438"/>
      <c r="C79" s="321"/>
      <c r="D79" s="417"/>
      <c r="E79" s="250" t="s">
        <v>60</v>
      </c>
      <c r="F79" s="250" t="s">
        <v>61</v>
      </c>
      <c r="G79" s="241">
        <f t="shared" si="13"/>
        <v>0</v>
      </c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</row>
    <row r="80" spans="2:19" ht="31.15" customHeight="1" x14ac:dyDescent="0.2">
      <c r="B80" s="438"/>
      <c r="C80" s="321"/>
      <c r="D80" s="417"/>
      <c r="E80" s="250" t="s">
        <v>62</v>
      </c>
      <c r="F80" s="250" t="s">
        <v>62</v>
      </c>
      <c r="G80" s="241">
        <f t="shared" si="13"/>
        <v>0</v>
      </c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</row>
    <row r="81" spans="2:19" ht="9.75" customHeight="1" x14ac:dyDescent="0.2">
      <c r="B81" s="438"/>
      <c r="C81" s="321"/>
      <c r="D81" s="417"/>
      <c r="E81" s="250" t="s">
        <v>63</v>
      </c>
      <c r="F81" s="250" t="s">
        <v>61</v>
      </c>
      <c r="G81" s="241">
        <f t="shared" si="13"/>
        <v>0</v>
      </c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</row>
    <row r="82" spans="2:19" ht="21" customHeight="1" x14ac:dyDescent="0.2">
      <c r="B82" s="438"/>
      <c r="C82" s="321"/>
      <c r="D82" s="417"/>
      <c r="E82" s="250" t="s">
        <v>64</v>
      </c>
      <c r="F82" s="250" t="s">
        <v>65</v>
      </c>
      <c r="G82" s="241">
        <f t="shared" si="13"/>
        <v>140000</v>
      </c>
      <c r="H82" s="251">
        <v>35000</v>
      </c>
      <c r="I82" s="251"/>
      <c r="J82" s="251"/>
      <c r="K82" s="251">
        <v>35000</v>
      </c>
      <c r="L82" s="251"/>
      <c r="M82" s="251"/>
      <c r="N82" s="251">
        <v>35000</v>
      </c>
      <c r="O82" s="251"/>
      <c r="P82" s="251"/>
      <c r="Q82" s="251">
        <v>35000</v>
      </c>
      <c r="R82" s="251"/>
      <c r="S82" s="251"/>
    </row>
    <row r="83" spans="2:19" x14ac:dyDescent="0.2">
      <c r="B83" s="438"/>
      <c r="C83" s="321"/>
      <c r="D83" s="417"/>
      <c r="E83" s="227" t="s">
        <v>64</v>
      </c>
      <c r="F83" s="227" t="s">
        <v>66</v>
      </c>
      <c r="G83" s="241">
        <f t="shared" si="13"/>
        <v>0</v>
      </c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</row>
    <row r="84" spans="2:19" x14ac:dyDescent="0.2">
      <c r="B84" s="246" t="s">
        <v>79</v>
      </c>
      <c r="C84" s="68" t="s">
        <v>217</v>
      </c>
      <c r="D84" s="227" t="s">
        <v>58</v>
      </c>
      <c r="E84" s="227" t="s">
        <v>58</v>
      </c>
      <c r="F84" s="227" t="s">
        <v>58</v>
      </c>
      <c r="G84" s="241">
        <f>H83+I83+J83+K83+L83+M83+N83+O83+P83+Q83+R83+S83</f>
        <v>0</v>
      </c>
      <c r="H84" s="254">
        <f t="shared" ref="H84:S84" si="19">H86+H92</f>
        <v>329690</v>
      </c>
      <c r="I84" s="254">
        <f t="shared" si="19"/>
        <v>61950</v>
      </c>
      <c r="J84" s="254">
        <f t="shared" si="19"/>
        <v>79080</v>
      </c>
      <c r="K84" s="254">
        <f t="shared" si="19"/>
        <v>104540</v>
      </c>
      <c r="L84" s="254">
        <f t="shared" si="19"/>
        <v>65110</v>
      </c>
      <c r="M84" s="254">
        <f t="shared" si="19"/>
        <v>74360</v>
      </c>
      <c r="N84" s="254">
        <f t="shared" si="19"/>
        <v>63210</v>
      </c>
      <c r="O84" s="254">
        <f t="shared" si="19"/>
        <v>70672</v>
      </c>
      <c r="P84" s="254">
        <f t="shared" si="19"/>
        <v>102050</v>
      </c>
      <c r="Q84" s="254">
        <f t="shared" si="19"/>
        <v>69710</v>
      </c>
      <c r="R84" s="254">
        <f t="shared" si="19"/>
        <v>20500</v>
      </c>
      <c r="S84" s="254">
        <f t="shared" si="19"/>
        <v>38813</v>
      </c>
    </row>
    <row r="85" spans="2:19" x14ac:dyDescent="0.2">
      <c r="B85" s="248" t="s">
        <v>19</v>
      </c>
      <c r="C85" s="68" t="s">
        <v>58</v>
      </c>
      <c r="D85" s="227" t="s">
        <v>58</v>
      </c>
      <c r="E85" s="227" t="s">
        <v>58</v>
      </c>
      <c r="F85" s="227" t="s">
        <v>58</v>
      </c>
      <c r="G85" s="245" t="s">
        <v>58</v>
      </c>
      <c r="H85" s="227" t="s">
        <v>58</v>
      </c>
      <c r="I85" s="227" t="s">
        <v>58</v>
      </c>
      <c r="J85" s="227" t="s">
        <v>58</v>
      </c>
      <c r="K85" s="68" t="s">
        <v>58</v>
      </c>
      <c r="L85" s="227" t="s">
        <v>58</v>
      </c>
      <c r="M85" s="227" t="s">
        <v>58</v>
      </c>
      <c r="N85" s="227" t="s">
        <v>58</v>
      </c>
      <c r="O85" s="68" t="s">
        <v>58</v>
      </c>
      <c r="P85" s="227" t="s">
        <v>58</v>
      </c>
      <c r="Q85" s="227" t="s">
        <v>58</v>
      </c>
      <c r="R85" s="227" t="s">
        <v>58</v>
      </c>
      <c r="S85" s="227" t="s">
        <v>58</v>
      </c>
    </row>
    <row r="86" spans="2:19" ht="14.1" customHeight="1" x14ac:dyDescent="0.2">
      <c r="B86" s="438" t="s">
        <v>80</v>
      </c>
      <c r="C86" s="321" t="s">
        <v>217</v>
      </c>
      <c r="D86" s="417" t="s">
        <v>224</v>
      </c>
      <c r="E86" s="249" t="s">
        <v>58</v>
      </c>
      <c r="F86" s="249" t="s">
        <v>58</v>
      </c>
      <c r="G86" s="241">
        <f t="shared" ref="G86:G97" si="20">H86+I86+J86+K86+L86+M86+N86+O86+P86+Q86+R86+S86</f>
        <v>0</v>
      </c>
      <c r="H86" s="241">
        <f t="shared" ref="H86:S86" si="21">H87+H88+H89+H90+H91</f>
        <v>0</v>
      </c>
      <c r="I86" s="241">
        <f t="shared" si="21"/>
        <v>0</v>
      </c>
      <c r="J86" s="241">
        <f t="shared" si="21"/>
        <v>0</v>
      </c>
      <c r="K86" s="241">
        <f t="shared" si="21"/>
        <v>0</v>
      </c>
      <c r="L86" s="241">
        <f t="shared" si="21"/>
        <v>0</v>
      </c>
      <c r="M86" s="241">
        <f t="shared" si="21"/>
        <v>0</v>
      </c>
      <c r="N86" s="241">
        <f t="shared" si="21"/>
        <v>0</v>
      </c>
      <c r="O86" s="241">
        <f t="shared" si="21"/>
        <v>0</v>
      </c>
      <c r="P86" s="241">
        <f t="shared" si="21"/>
        <v>0</v>
      </c>
      <c r="Q86" s="241">
        <f t="shared" si="21"/>
        <v>0</v>
      </c>
      <c r="R86" s="241">
        <f t="shared" si="21"/>
        <v>0</v>
      </c>
      <c r="S86" s="241">
        <f t="shared" si="21"/>
        <v>0</v>
      </c>
    </row>
    <row r="87" spans="2:19" x14ac:dyDescent="0.2">
      <c r="B87" s="438"/>
      <c r="C87" s="321"/>
      <c r="D87" s="417"/>
      <c r="E87" s="250" t="s">
        <v>60</v>
      </c>
      <c r="F87" s="250" t="s">
        <v>61</v>
      </c>
      <c r="G87" s="241">
        <f t="shared" si="20"/>
        <v>0</v>
      </c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</row>
    <row r="88" spans="2:19" x14ac:dyDescent="0.2">
      <c r="B88" s="438"/>
      <c r="C88" s="321"/>
      <c r="D88" s="417"/>
      <c r="E88" s="250" t="s">
        <v>62</v>
      </c>
      <c r="F88" s="250" t="s">
        <v>62</v>
      </c>
      <c r="G88" s="241">
        <f t="shared" si="20"/>
        <v>0</v>
      </c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</row>
    <row r="89" spans="2:19" x14ac:dyDescent="0.2">
      <c r="B89" s="438"/>
      <c r="C89" s="321"/>
      <c r="D89" s="417"/>
      <c r="E89" s="250" t="s">
        <v>63</v>
      </c>
      <c r="F89" s="250" t="s">
        <v>61</v>
      </c>
      <c r="G89" s="241">
        <f t="shared" si="20"/>
        <v>0</v>
      </c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</row>
    <row r="90" spans="2:19" x14ac:dyDescent="0.2">
      <c r="B90" s="438"/>
      <c r="C90" s="321"/>
      <c r="D90" s="417"/>
      <c r="E90" s="250" t="s">
        <v>64</v>
      </c>
      <c r="F90" s="250" t="s">
        <v>65</v>
      </c>
      <c r="G90" s="241">
        <f t="shared" si="20"/>
        <v>0</v>
      </c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</row>
    <row r="91" spans="2:19" x14ac:dyDescent="0.2">
      <c r="B91" s="438"/>
      <c r="C91" s="321"/>
      <c r="D91" s="417"/>
      <c r="E91" s="227" t="s">
        <v>64</v>
      </c>
      <c r="F91" s="227" t="s">
        <v>66</v>
      </c>
      <c r="G91" s="241">
        <f t="shared" si="20"/>
        <v>0</v>
      </c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</row>
    <row r="92" spans="2:19" ht="14.1" customHeight="1" x14ac:dyDescent="0.2">
      <c r="B92" s="438"/>
      <c r="C92" s="321"/>
      <c r="D92" s="417" t="s">
        <v>211</v>
      </c>
      <c r="E92" s="249" t="s">
        <v>58</v>
      </c>
      <c r="F92" s="249" t="s">
        <v>58</v>
      </c>
      <c r="G92" s="241">
        <f t="shared" si="20"/>
        <v>1079685</v>
      </c>
      <c r="H92" s="241">
        <f t="shared" ref="H92:S92" si="22">H93+H94+H95+H96+H97</f>
        <v>329690</v>
      </c>
      <c r="I92" s="241">
        <f t="shared" si="22"/>
        <v>61950</v>
      </c>
      <c r="J92" s="241">
        <f t="shared" si="22"/>
        <v>79080</v>
      </c>
      <c r="K92" s="241">
        <f t="shared" si="22"/>
        <v>104540</v>
      </c>
      <c r="L92" s="241">
        <f t="shared" si="22"/>
        <v>65110</v>
      </c>
      <c r="M92" s="241">
        <f t="shared" si="22"/>
        <v>74360</v>
      </c>
      <c r="N92" s="241">
        <f t="shared" si="22"/>
        <v>63210</v>
      </c>
      <c r="O92" s="241">
        <f t="shared" si="22"/>
        <v>70672</v>
      </c>
      <c r="P92" s="241">
        <f t="shared" si="22"/>
        <v>102050</v>
      </c>
      <c r="Q92" s="241">
        <f t="shared" si="22"/>
        <v>69710</v>
      </c>
      <c r="R92" s="241">
        <f t="shared" si="22"/>
        <v>20500</v>
      </c>
      <c r="S92" s="241">
        <f t="shared" si="22"/>
        <v>38813</v>
      </c>
    </row>
    <row r="93" spans="2:19" x14ac:dyDescent="0.2">
      <c r="B93" s="438"/>
      <c r="C93" s="321"/>
      <c r="D93" s="417"/>
      <c r="E93" s="250" t="s">
        <v>60</v>
      </c>
      <c r="F93" s="250" t="s">
        <v>61</v>
      </c>
      <c r="G93" s="241">
        <f t="shared" si="20"/>
        <v>0</v>
      </c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</row>
    <row r="94" spans="2:19" x14ac:dyDescent="0.2">
      <c r="B94" s="438"/>
      <c r="C94" s="321"/>
      <c r="D94" s="417"/>
      <c r="E94" s="250" t="s">
        <v>62</v>
      </c>
      <c r="F94" s="250" t="s">
        <v>62</v>
      </c>
      <c r="G94" s="241">
        <f t="shared" si="20"/>
        <v>0</v>
      </c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</row>
    <row r="95" spans="2:19" x14ac:dyDescent="0.2">
      <c r="B95" s="438"/>
      <c r="C95" s="321"/>
      <c r="D95" s="417"/>
      <c r="E95" s="250" t="s">
        <v>63</v>
      </c>
      <c r="F95" s="250" t="s">
        <v>61</v>
      </c>
      <c r="G95" s="241">
        <f t="shared" si="20"/>
        <v>0</v>
      </c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</row>
    <row r="96" spans="2:19" x14ac:dyDescent="0.2">
      <c r="B96" s="438"/>
      <c r="C96" s="321"/>
      <c r="D96" s="417"/>
      <c r="E96" s="250" t="s">
        <v>64</v>
      </c>
      <c r="F96" s="250" t="s">
        <v>65</v>
      </c>
      <c r="G96" s="241">
        <f t="shared" si="20"/>
        <v>1079685</v>
      </c>
      <c r="H96" s="251">
        <v>329690</v>
      </c>
      <c r="I96" s="251">
        <v>61950</v>
      </c>
      <c r="J96" s="251">
        <v>79080</v>
      </c>
      <c r="K96" s="251">
        <v>104540</v>
      </c>
      <c r="L96" s="251">
        <v>65110</v>
      </c>
      <c r="M96" s="251">
        <v>74360</v>
      </c>
      <c r="N96" s="251">
        <v>63210</v>
      </c>
      <c r="O96" s="251">
        <v>70672</v>
      </c>
      <c r="P96" s="251">
        <v>102050</v>
      </c>
      <c r="Q96" s="251">
        <v>69710</v>
      </c>
      <c r="R96" s="251">
        <v>20500</v>
      </c>
      <c r="S96" s="251">
        <v>38813</v>
      </c>
    </row>
    <row r="97" spans="2:19" x14ac:dyDescent="0.2">
      <c r="B97" s="438"/>
      <c r="C97" s="321"/>
      <c r="D97" s="417"/>
      <c r="E97" s="227" t="s">
        <v>64</v>
      </c>
      <c r="F97" s="227" t="s">
        <v>66</v>
      </c>
      <c r="G97" s="241">
        <f t="shared" si="20"/>
        <v>0</v>
      </c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</row>
    <row r="98" spans="2:19" x14ac:dyDescent="0.2">
      <c r="B98" s="248" t="s">
        <v>74</v>
      </c>
      <c r="C98" s="68" t="s">
        <v>58</v>
      </c>
      <c r="D98" s="227" t="s">
        <v>58</v>
      </c>
      <c r="E98" s="227" t="s">
        <v>58</v>
      </c>
      <c r="F98" s="227" t="s">
        <v>58</v>
      </c>
      <c r="G98" s="245" t="s">
        <v>58</v>
      </c>
      <c r="H98" s="227" t="s">
        <v>58</v>
      </c>
      <c r="I98" s="227" t="s">
        <v>58</v>
      </c>
      <c r="J98" s="227" t="s">
        <v>58</v>
      </c>
      <c r="K98" s="68" t="s">
        <v>58</v>
      </c>
      <c r="L98" s="227" t="s">
        <v>58</v>
      </c>
      <c r="M98" s="227" t="s">
        <v>58</v>
      </c>
      <c r="N98" s="227" t="s">
        <v>58</v>
      </c>
      <c r="O98" s="68" t="s">
        <v>58</v>
      </c>
      <c r="P98" s="227" t="s">
        <v>58</v>
      </c>
      <c r="Q98" s="227" t="s">
        <v>58</v>
      </c>
      <c r="R98" s="227" t="s">
        <v>58</v>
      </c>
      <c r="S98" s="227" t="s">
        <v>58</v>
      </c>
    </row>
    <row r="99" spans="2:19" ht="13.35" customHeight="1" x14ac:dyDescent="0.2">
      <c r="B99" s="248" t="s">
        <v>81</v>
      </c>
      <c r="C99" s="321" t="s">
        <v>217</v>
      </c>
      <c r="D99" s="417" t="s">
        <v>211</v>
      </c>
      <c r="E99" s="227" t="s">
        <v>58</v>
      </c>
      <c r="F99" s="227" t="s">
        <v>58</v>
      </c>
      <c r="G99" s="241">
        <f>H99+I99+J99+K99+L99+M99+N99+O99+P99+Q99+R99+S99</f>
        <v>73000</v>
      </c>
      <c r="H99" s="251">
        <v>7300</v>
      </c>
      <c r="I99" s="251">
        <v>7300</v>
      </c>
      <c r="J99" s="251">
        <v>7300</v>
      </c>
      <c r="K99" s="251">
        <v>7300</v>
      </c>
      <c r="L99" s="251">
        <v>7300</v>
      </c>
      <c r="M99" s="251">
        <v>7300</v>
      </c>
      <c r="N99" s="251">
        <v>7300</v>
      </c>
      <c r="O99" s="251">
        <v>7300</v>
      </c>
      <c r="P99" s="251">
        <v>7300</v>
      </c>
      <c r="Q99" s="251">
        <v>7300</v>
      </c>
      <c r="R99" s="251"/>
      <c r="S99" s="251"/>
    </row>
    <row r="100" spans="2:19" ht="15" x14ac:dyDescent="0.2">
      <c r="B100" s="235" t="s">
        <v>221</v>
      </c>
      <c r="C100" s="321"/>
      <c r="D100" s="417"/>
      <c r="E100" s="227" t="s">
        <v>58</v>
      </c>
      <c r="F100" s="227" t="s">
        <v>58</v>
      </c>
      <c r="G100" s="241">
        <f>H100+I100+J100+K100+L100+M100+N100+O100+P100+Q100+R100+S100</f>
        <v>230000</v>
      </c>
      <c r="H100" s="251"/>
      <c r="I100" s="251"/>
      <c r="J100" s="251"/>
      <c r="K100" s="251"/>
      <c r="L100" s="251">
        <v>115000</v>
      </c>
      <c r="M100" s="251">
        <v>115000</v>
      </c>
      <c r="N100" s="251"/>
      <c r="O100" s="251"/>
      <c r="P100" s="251"/>
      <c r="Q100" s="251"/>
      <c r="R100" s="251"/>
      <c r="S100" s="251"/>
    </row>
    <row r="101" spans="2:19" ht="15" x14ac:dyDescent="0.2">
      <c r="B101" s="235" t="s">
        <v>222</v>
      </c>
      <c r="C101" s="321"/>
      <c r="D101" s="417"/>
      <c r="E101" s="227" t="s">
        <v>58</v>
      </c>
      <c r="F101" s="227" t="s">
        <v>58</v>
      </c>
      <c r="G101" s="241">
        <f>H101+I101+J101+K101+L101+M101+N101+O101+P101+Q101+R101+S101</f>
        <v>0</v>
      </c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</row>
    <row r="102" spans="2:19" x14ac:dyDescent="0.2">
      <c r="B102" s="246" t="s">
        <v>82</v>
      </c>
      <c r="C102" s="64">
        <v>226</v>
      </c>
      <c r="D102" s="230" t="s">
        <v>58</v>
      </c>
      <c r="E102" s="230" t="s">
        <v>58</v>
      </c>
      <c r="F102" s="230" t="s">
        <v>58</v>
      </c>
      <c r="G102" s="241">
        <f>H102+I102+J102+K102+L102+M102+N102+O102+P102+Q102+R102+S102</f>
        <v>1300000</v>
      </c>
      <c r="H102" s="253">
        <f t="shared" ref="H102:S102" si="23">H104+H112</f>
        <v>379276</v>
      </c>
      <c r="I102" s="253">
        <f t="shared" si="23"/>
        <v>66144</v>
      </c>
      <c r="J102" s="253">
        <f t="shared" si="23"/>
        <v>99960</v>
      </c>
      <c r="K102" s="253">
        <f t="shared" si="23"/>
        <v>97968</v>
      </c>
      <c r="L102" s="253">
        <f t="shared" si="23"/>
        <v>110778</v>
      </c>
      <c r="M102" s="253">
        <f t="shared" si="23"/>
        <v>97580</v>
      </c>
      <c r="N102" s="253">
        <f t="shared" si="23"/>
        <v>77408</v>
      </c>
      <c r="O102" s="253">
        <f t="shared" si="23"/>
        <v>88208</v>
      </c>
      <c r="P102" s="253">
        <f t="shared" si="23"/>
        <v>99470</v>
      </c>
      <c r="Q102" s="253">
        <f t="shared" si="23"/>
        <v>78898</v>
      </c>
      <c r="R102" s="253">
        <f t="shared" si="23"/>
        <v>87540</v>
      </c>
      <c r="S102" s="253">
        <f t="shared" si="23"/>
        <v>16770</v>
      </c>
    </row>
    <row r="103" spans="2:19" x14ac:dyDescent="0.2">
      <c r="B103" s="248" t="s">
        <v>19</v>
      </c>
      <c r="C103" s="68" t="s">
        <v>58</v>
      </c>
      <c r="D103" s="227" t="s">
        <v>58</v>
      </c>
      <c r="E103" s="227" t="s">
        <v>58</v>
      </c>
      <c r="F103" s="227" t="s">
        <v>58</v>
      </c>
      <c r="G103" s="245" t="s">
        <v>58</v>
      </c>
      <c r="H103" s="227" t="s">
        <v>58</v>
      </c>
      <c r="I103" s="227" t="s">
        <v>58</v>
      </c>
      <c r="J103" s="227" t="s">
        <v>58</v>
      </c>
      <c r="K103" s="68" t="s">
        <v>58</v>
      </c>
      <c r="L103" s="227" t="s">
        <v>58</v>
      </c>
      <c r="M103" s="227" t="s">
        <v>58</v>
      </c>
      <c r="N103" s="227" t="s">
        <v>58</v>
      </c>
      <c r="O103" s="68" t="s">
        <v>58</v>
      </c>
      <c r="P103" s="227" t="s">
        <v>58</v>
      </c>
      <c r="Q103" s="227" t="s">
        <v>58</v>
      </c>
      <c r="R103" s="227" t="s">
        <v>58</v>
      </c>
      <c r="S103" s="227" t="s">
        <v>58</v>
      </c>
    </row>
    <row r="104" spans="2:19" ht="14.1" customHeight="1" x14ac:dyDescent="0.2">
      <c r="B104" s="438" t="s">
        <v>82</v>
      </c>
      <c r="C104" s="320">
        <v>226</v>
      </c>
      <c r="D104" s="419">
        <v>243</v>
      </c>
      <c r="E104" s="249" t="s">
        <v>58</v>
      </c>
      <c r="F104" s="249" t="s">
        <v>58</v>
      </c>
      <c r="G104" s="241">
        <f t="shared" ref="G104:G109" si="24">H104+I104+J104+K104+L104+M104+N104+O104+P104+Q104+R104+S104</f>
        <v>0</v>
      </c>
      <c r="H104" s="241">
        <f>H105+H106+H107+H108+H109</f>
        <v>0</v>
      </c>
      <c r="I104" s="241">
        <f>I105</f>
        <v>0</v>
      </c>
      <c r="J104" s="241">
        <f>J105</f>
        <v>0</v>
      </c>
      <c r="K104" s="241">
        <f>K105</f>
        <v>0</v>
      </c>
      <c r="L104" s="241">
        <f t="shared" ref="L104:S104" si="25">L105+L106+L107+L108+L109</f>
        <v>0</v>
      </c>
      <c r="M104" s="241">
        <f t="shared" si="25"/>
        <v>0</v>
      </c>
      <c r="N104" s="241">
        <f t="shared" si="25"/>
        <v>0</v>
      </c>
      <c r="O104" s="241">
        <f t="shared" si="25"/>
        <v>0</v>
      </c>
      <c r="P104" s="241">
        <f t="shared" si="25"/>
        <v>0</v>
      </c>
      <c r="Q104" s="241">
        <f t="shared" si="25"/>
        <v>0</v>
      </c>
      <c r="R104" s="241">
        <f t="shared" si="25"/>
        <v>0</v>
      </c>
      <c r="S104" s="241">
        <f t="shared" si="25"/>
        <v>0</v>
      </c>
    </row>
    <row r="105" spans="2:19" x14ac:dyDescent="0.2">
      <c r="B105" s="438"/>
      <c r="C105" s="320"/>
      <c r="D105" s="419"/>
      <c r="E105" s="250" t="s">
        <v>60</v>
      </c>
      <c r="F105" s="250" t="s">
        <v>61</v>
      </c>
      <c r="G105" s="241">
        <f t="shared" si="24"/>
        <v>0</v>
      </c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</row>
    <row r="106" spans="2:19" x14ac:dyDescent="0.2">
      <c r="B106" s="438"/>
      <c r="C106" s="320"/>
      <c r="D106" s="419"/>
      <c r="E106" s="250" t="s">
        <v>62</v>
      </c>
      <c r="F106" s="250" t="s">
        <v>62</v>
      </c>
      <c r="G106" s="241">
        <f t="shared" si="24"/>
        <v>0</v>
      </c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</row>
    <row r="107" spans="2:19" x14ac:dyDescent="0.2">
      <c r="B107" s="438"/>
      <c r="C107" s="320"/>
      <c r="D107" s="419"/>
      <c r="E107" s="250" t="s">
        <v>63</v>
      </c>
      <c r="F107" s="250" t="s">
        <v>61</v>
      </c>
      <c r="G107" s="241">
        <f t="shared" si="24"/>
        <v>0</v>
      </c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</row>
    <row r="108" spans="2:19" x14ac:dyDescent="0.2">
      <c r="B108" s="438"/>
      <c r="C108" s="320"/>
      <c r="D108" s="419"/>
      <c r="E108" s="250" t="s">
        <v>64</v>
      </c>
      <c r="F108" s="250" t="s">
        <v>65</v>
      </c>
      <c r="G108" s="241">
        <f t="shared" si="24"/>
        <v>0</v>
      </c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</row>
    <row r="109" spans="2:19" x14ac:dyDescent="0.2">
      <c r="B109" s="438"/>
      <c r="C109" s="320"/>
      <c r="D109" s="419"/>
      <c r="E109" s="227" t="s">
        <v>64</v>
      </c>
      <c r="F109" s="227" t="s">
        <v>66</v>
      </c>
      <c r="G109" s="241">
        <f t="shared" si="24"/>
        <v>0</v>
      </c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</row>
    <row r="110" spans="2:19" x14ac:dyDescent="0.2">
      <c r="B110" s="248" t="s">
        <v>74</v>
      </c>
      <c r="C110" s="68" t="s">
        <v>58</v>
      </c>
      <c r="D110" s="227" t="s">
        <v>58</v>
      </c>
      <c r="E110" s="227" t="s">
        <v>58</v>
      </c>
      <c r="F110" s="227" t="s">
        <v>58</v>
      </c>
      <c r="G110" s="245" t="s">
        <v>58</v>
      </c>
      <c r="H110" s="227" t="s">
        <v>58</v>
      </c>
      <c r="I110" s="227" t="s">
        <v>58</v>
      </c>
      <c r="J110" s="227" t="s">
        <v>58</v>
      </c>
      <c r="K110" s="68" t="s">
        <v>58</v>
      </c>
      <c r="L110" s="227" t="s">
        <v>58</v>
      </c>
      <c r="M110" s="227" t="s">
        <v>58</v>
      </c>
      <c r="N110" s="227" t="s">
        <v>58</v>
      </c>
      <c r="O110" s="68" t="s">
        <v>58</v>
      </c>
      <c r="P110" s="227" t="s">
        <v>58</v>
      </c>
      <c r="Q110" s="227" t="s">
        <v>58</v>
      </c>
      <c r="R110" s="227" t="s">
        <v>58</v>
      </c>
      <c r="S110" s="227" t="s">
        <v>58</v>
      </c>
    </row>
    <row r="111" spans="2:19" x14ac:dyDescent="0.2">
      <c r="B111" s="248" t="s">
        <v>83</v>
      </c>
      <c r="C111" s="223" t="s">
        <v>58</v>
      </c>
      <c r="D111" s="224" t="s">
        <v>58</v>
      </c>
      <c r="E111" s="224" t="s">
        <v>58</v>
      </c>
      <c r="F111" s="224" t="s">
        <v>58</v>
      </c>
      <c r="G111" s="241">
        <f t="shared" ref="G111:G118" si="26">H111+I111+J111+K111+L111+M111+N111+O111+P111+Q111+R111+S111</f>
        <v>0</v>
      </c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</row>
    <row r="112" spans="2:19" ht="14.1" customHeight="1" x14ac:dyDescent="0.2">
      <c r="B112" s="438" t="s">
        <v>82</v>
      </c>
      <c r="C112" s="320">
        <v>226</v>
      </c>
      <c r="D112" s="419">
        <v>244</v>
      </c>
      <c r="E112" s="249" t="s">
        <v>58</v>
      </c>
      <c r="F112" s="249" t="s">
        <v>58</v>
      </c>
      <c r="G112" s="241">
        <f t="shared" si="26"/>
        <v>1300000</v>
      </c>
      <c r="H112" s="241">
        <f t="shared" ref="H112:S112" si="27">H113+H114+H115+H116+H117</f>
        <v>379276</v>
      </c>
      <c r="I112" s="241">
        <f t="shared" si="27"/>
        <v>66144</v>
      </c>
      <c r="J112" s="241">
        <f t="shared" si="27"/>
        <v>99960</v>
      </c>
      <c r="K112" s="241">
        <f t="shared" si="27"/>
        <v>97968</v>
      </c>
      <c r="L112" s="241">
        <f t="shared" si="27"/>
        <v>110778</v>
      </c>
      <c r="M112" s="241">
        <f t="shared" si="27"/>
        <v>97580</v>
      </c>
      <c r="N112" s="241">
        <f t="shared" si="27"/>
        <v>77408</v>
      </c>
      <c r="O112" s="241">
        <f t="shared" si="27"/>
        <v>88208</v>
      </c>
      <c r="P112" s="241">
        <f t="shared" si="27"/>
        <v>99470</v>
      </c>
      <c r="Q112" s="241">
        <f t="shared" si="27"/>
        <v>78898</v>
      </c>
      <c r="R112" s="241">
        <f t="shared" si="27"/>
        <v>87540</v>
      </c>
      <c r="S112" s="241">
        <f t="shared" si="27"/>
        <v>16770</v>
      </c>
    </row>
    <row r="113" spans="2:19" x14ac:dyDescent="0.2">
      <c r="B113" s="438"/>
      <c r="C113" s="320"/>
      <c r="D113" s="419"/>
      <c r="E113" s="250" t="s">
        <v>60</v>
      </c>
      <c r="F113" s="250" t="s">
        <v>61</v>
      </c>
      <c r="G113" s="241">
        <f t="shared" si="26"/>
        <v>0</v>
      </c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</row>
    <row r="114" spans="2:19" x14ac:dyDescent="0.2">
      <c r="B114" s="438"/>
      <c r="C114" s="320"/>
      <c r="D114" s="419"/>
      <c r="E114" s="250" t="s">
        <v>62</v>
      </c>
      <c r="F114" s="250" t="s">
        <v>62</v>
      </c>
      <c r="G114" s="241">
        <f t="shared" si="26"/>
        <v>0</v>
      </c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</row>
    <row r="115" spans="2:19" x14ac:dyDescent="0.2">
      <c r="B115" s="438"/>
      <c r="C115" s="320"/>
      <c r="D115" s="419"/>
      <c r="E115" s="250" t="s">
        <v>63</v>
      </c>
      <c r="F115" s="250" t="s">
        <v>61</v>
      </c>
      <c r="G115" s="241">
        <f t="shared" si="26"/>
        <v>0</v>
      </c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</row>
    <row r="116" spans="2:19" x14ac:dyDescent="0.2">
      <c r="B116" s="438"/>
      <c r="C116" s="320"/>
      <c r="D116" s="419"/>
      <c r="E116" s="250" t="s">
        <v>64</v>
      </c>
      <c r="F116" s="250" t="s">
        <v>65</v>
      </c>
      <c r="G116" s="241">
        <f t="shared" si="26"/>
        <v>1300000</v>
      </c>
      <c r="H116" s="251">
        <v>379276</v>
      </c>
      <c r="I116" s="251">
        <v>66144</v>
      </c>
      <c r="J116" s="251">
        <v>99960</v>
      </c>
      <c r="K116" s="251">
        <v>97968</v>
      </c>
      <c r="L116" s="251">
        <v>110778</v>
      </c>
      <c r="M116" s="251">
        <v>97580</v>
      </c>
      <c r="N116" s="251">
        <v>77408</v>
      </c>
      <c r="O116" s="251">
        <v>88208</v>
      </c>
      <c r="P116" s="251">
        <v>99470</v>
      </c>
      <c r="Q116" s="251">
        <v>78898</v>
      </c>
      <c r="R116" s="251">
        <v>87540</v>
      </c>
      <c r="S116" s="251">
        <v>16770</v>
      </c>
    </row>
    <row r="117" spans="2:19" x14ac:dyDescent="0.2">
      <c r="B117" s="438"/>
      <c r="C117" s="320"/>
      <c r="D117" s="419"/>
      <c r="E117" s="227" t="s">
        <v>64</v>
      </c>
      <c r="F117" s="227" t="s">
        <v>66</v>
      </c>
      <c r="G117" s="241">
        <f t="shared" si="26"/>
        <v>0</v>
      </c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</row>
    <row r="118" spans="2:19" ht="25.5" x14ac:dyDescent="0.2">
      <c r="B118" s="246" t="s">
        <v>84</v>
      </c>
      <c r="C118" s="64">
        <v>240</v>
      </c>
      <c r="D118" s="232" t="s">
        <v>58</v>
      </c>
      <c r="E118" s="232" t="s">
        <v>58</v>
      </c>
      <c r="F118" s="232" t="s">
        <v>58</v>
      </c>
      <c r="G118" s="241">
        <f t="shared" si="26"/>
        <v>0</v>
      </c>
      <c r="H118" s="247">
        <f t="shared" ref="H118:S118" si="28">H120</f>
        <v>0</v>
      </c>
      <c r="I118" s="247">
        <f t="shared" si="28"/>
        <v>0</v>
      </c>
      <c r="J118" s="247">
        <f t="shared" si="28"/>
        <v>0</v>
      </c>
      <c r="K118" s="247">
        <f t="shared" si="28"/>
        <v>0</v>
      </c>
      <c r="L118" s="247">
        <f t="shared" si="28"/>
        <v>0</v>
      </c>
      <c r="M118" s="247">
        <f t="shared" si="28"/>
        <v>0</v>
      </c>
      <c r="N118" s="247">
        <f t="shared" si="28"/>
        <v>0</v>
      </c>
      <c r="O118" s="247">
        <f t="shared" si="28"/>
        <v>0</v>
      </c>
      <c r="P118" s="247">
        <f t="shared" si="28"/>
        <v>0</v>
      </c>
      <c r="Q118" s="247">
        <f t="shared" si="28"/>
        <v>0</v>
      </c>
      <c r="R118" s="247">
        <f t="shared" si="28"/>
        <v>0</v>
      </c>
      <c r="S118" s="247">
        <f t="shared" si="28"/>
        <v>0</v>
      </c>
    </row>
    <row r="119" spans="2:19" x14ac:dyDescent="0.2">
      <c r="B119" s="248" t="s">
        <v>74</v>
      </c>
      <c r="C119" s="68" t="s">
        <v>58</v>
      </c>
      <c r="D119" s="227" t="s">
        <v>58</v>
      </c>
      <c r="E119" s="227" t="s">
        <v>58</v>
      </c>
      <c r="F119" s="227" t="s">
        <v>58</v>
      </c>
      <c r="G119" s="245" t="s">
        <v>58</v>
      </c>
      <c r="H119" s="227" t="s">
        <v>58</v>
      </c>
      <c r="I119" s="227" t="s">
        <v>58</v>
      </c>
      <c r="J119" s="227" t="s">
        <v>58</v>
      </c>
      <c r="K119" s="68" t="s">
        <v>58</v>
      </c>
      <c r="L119" s="227" t="s">
        <v>58</v>
      </c>
      <c r="M119" s="227" t="s">
        <v>58</v>
      </c>
      <c r="N119" s="227" t="s">
        <v>58</v>
      </c>
      <c r="O119" s="68" t="s">
        <v>58</v>
      </c>
      <c r="P119" s="227" t="s">
        <v>58</v>
      </c>
      <c r="Q119" s="227" t="s">
        <v>58</v>
      </c>
      <c r="R119" s="227" t="s">
        <v>58</v>
      </c>
      <c r="S119" s="227" t="s">
        <v>58</v>
      </c>
    </row>
    <row r="120" spans="2:19" ht="14.1" customHeight="1" x14ac:dyDescent="0.2">
      <c r="B120" s="438" t="s">
        <v>85</v>
      </c>
      <c r="C120" s="320">
        <v>241</v>
      </c>
      <c r="D120" s="419" t="s">
        <v>58</v>
      </c>
      <c r="E120" s="249" t="s">
        <v>58</v>
      </c>
      <c r="F120" s="249" t="s">
        <v>58</v>
      </c>
      <c r="G120" s="241">
        <f t="shared" ref="G120:G126" si="29">H120+I120+J120+K120+L120+M120+N120+O120+P120+Q120+R120+S120</f>
        <v>0</v>
      </c>
      <c r="H120" s="241">
        <f t="shared" ref="H120:S120" si="30">H121+H122+H123+H124+H125</f>
        <v>0</v>
      </c>
      <c r="I120" s="241">
        <f t="shared" si="30"/>
        <v>0</v>
      </c>
      <c r="J120" s="241">
        <f t="shared" si="30"/>
        <v>0</v>
      </c>
      <c r="K120" s="241">
        <f t="shared" si="30"/>
        <v>0</v>
      </c>
      <c r="L120" s="241">
        <f t="shared" si="30"/>
        <v>0</v>
      </c>
      <c r="M120" s="241">
        <f t="shared" si="30"/>
        <v>0</v>
      </c>
      <c r="N120" s="241">
        <f t="shared" si="30"/>
        <v>0</v>
      </c>
      <c r="O120" s="241">
        <f t="shared" si="30"/>
        <v>0</v>
      </c>
      <c r="P120" s="241">
        <f t="shared" si="30"/>
        <v>0</v>
      </c>
      <c r="Q120" s="241">
        <f t="shared" si="30"/>
        <v>0</v>
      </c>
      <c r="R120" s="241">
        <f t="shared" si="30"/>
        <v>0</v>
      </c>
      <c r="S120" s="241">
        <f t="shared" si="30"/>
        <v>0</v>
      </c>
    </row>
    <row r="121" spans="2:19" x14ac:dyDescent="0.2">
      <c r="B121" s="438"/>
      <c r="C121" s="320"/>
      <c r="D121" s="419"/>
      <c r="E121" s="250" t="s">
        <v>60</v>
      </c>
      <c r="F121" s="250" t="s">
        <v>61</v>
      </c>
      <c r="G121" s="241">
        <f t="shared" si="29"/>
        <v>0</v>
      </c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</row>
    <row r="122" spans="2:19" x14ac:dyDescent="0.2">
      <c r="B122" s="438"/>
      <c r="C122" s="320"/>
      <c r="D122" s="419"/>
      <c r="E122" s="250" t="s">
        <v>62</v>
      </c>
      <c r="F122" s="250" t="s">
        <v>62</v>
      </c>
      <c r="G122" s="241">
        <f t="shared" si="29"/>
        <v>0</v>
      </c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</row>
    <row r="123" spans="2:19" x14ac:dyDescent="0.2">
      <c r="B123" s="438"/>
      <c r="C123" s="320"/>
      <c r="D123" s="419"/>
      <c r="E123" s="250" t="s">
        <v>63</v>
      </c>
      <c r="F123" s="250" t="s">
        <v>61</v>
      </c>
      <c r="G123" s="241">
        <f t="shared" si="29"/>
        <v>0</v>
      </c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</row>
    <row r="124" spans="2:19" x14ac:dyDescent="0.2">
      <c r="B124" s="438"/>
      <c r="C124" s="320"/>
      <c r="D124" s="419"/>
      <c r="E124" s="250" t="s">
        <v>64</v>
      </c>
      <c r="F124" s="250" t="s">
        <v>65</v>
      </c>
      <c r="G124" s="241">
        <f t="shared" si="29"/>
        <v>0</v>
      </c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</row>
    <row r="125" spans="2:19" x14ac:dyDescent="0.2">
      <c r="B125" s="438"/>
      <c r="C125" s="320"/>
      <c r="D125" s="419"/>
      <c r="E125" s="227" t="s">
        <v>64</v>
      </c>
      <c r="F125" s="227" t="s">
        <v>66</v>
      </c>
      <c r="G125" s="241">
        <f t="shared" si="29"/>
        <v>0</v>
      </c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</row>
    <row r="126" spans="2:19" x14ac:dyDescent="0.2">
      <c r="B126" s="246" t="s">
        <v>86</v>
      </c>
      <c r="C126" s="223" t="s">
        <v>273</v>
      </c>
      <c r="D126" s="224" t="s">
        <v>58</v>
      </c>
      <c r="E126" s="224" t="s">
        <v>58</v>
      </c>
      <c r="F126" s="224" t="s">
        <v>58</v>
      </c>
      <c r="G126" s="241">
        <f t="shared" si="29"/>
        <v>0</v>
      </c>
      <c r="H126" s="247">
        <f t="shared" ref="H126:S126" si="31">H128+H134</f>
        <v>0</v>
      </c>
      <c r="I126" s="247">
        <f t="shared" si="31"/>
        <v>0</v>
      </c>
      <c r="J126" s="247">
        <f t="shared" si="31"/>
        <v>0</v>
      </c>
      <c r="K126" s="247">
        <f t="shared" si="31"/>
        <v>0</v>
      </c>
      <c r="L126" s="247">
        <f t="shared" si="31"/>
        <v>0</v>
      </c>
      <c r="M126" s="247">
        <f t="shared" si="31"/>
        <v>0</v>
      </c>
      <c r="N126" s="247">
        <f t="shared" si="31"/>
        <v>0</v>
      </c>
      <c r="O126" s="247">
        <f t="shared" si="31"/>
        <v>0</v>
      </c>
      <c r="P126" s="247">
        <f t="shared" si="31"/>
        <v>0</v>
      </c>
      <c r="Q126" s="247">
        <f t="shared" si="31"/>
        <v>0</v>
      </c>
      <c r="R126" s="247">
        <f t="shared" si="31"/>
        <v>0</v>
      </c>
      <c r="S126" s="247">
        <f t="shared" si="31"/>
        <v>0</v>
      </c>
    </row>
    <row r="127" spans="2:19" x14ac:dyDescent="0.2">
      <c r="B127" s="248" t="s">
        <v>74</v>
      </c>
      <c r="C127" s="68" t="s">
        <v>58</v>
      </c>
      <c r="D127" s="227" t="s">
        <v>58</v>
      </c>
      <c r="E127" s="227" t="s">
        <v>58</v>
      </c>
      <c r="F127" s="227" t="s">
        <v>58</v>
      </c>
      <c r="G127" s="245" t="s">
        <v>58</v>
      </c>
      <c r="H127" s="227" t="s">
        <v>58</v>
      </c>
      <c r="I127" s="227" t="s">
        <v>58</v>
      </c>
      <c r="J127" s="227" t="s">
        <v>58</v>
      </c>
      <c r="K127" s="68" t="s">
        <v>58</v>
      </c>
      <c r="L127" s="227" t="s">
        <v>58</v>
      </c>
      <c r="M127" s="227" t="s">
        <v>58</v>
      </c>
      <c r="N127" s="227" t="s">
        <v>58</v>
      </c>
      <c r="O127" s="68" t="s">
        <v>58</v>
      </c>
      <c r="P127" s="227" t="s">
        <v>58</v>
      </c>
      <c r="Q127" s="227" t="s">
        <v>58</v>
      </c>
      <c r="R127" s="227" t="s">
        <v>58</v>
      </c>
      <c r="S127" s="227" t="s">
        <v>58</v>
      </c>
    </row>
    <row r="128" spans="2:19" ht="14.1" customHeight="1" x14ac:dyDescent="0.2">
      <c r="B128" s="438" t="s">
        <v>87</v>
      </c>
      <c r="C128" s="321" t="s">
        <v>274</v>
      </c>
      <c r="D128" s="417" t="s">
        <v>229</v>
      </c>
      <c r="E128" s="249" t="s">
        <v>58</v>
      </c>
      <c r="F128" s="249" t="s">
        <v>58</v>
      </c>
      <c r="G128" s="241">
        <f t="shared" ref="G128:G140" si="32">H128+I128+J128+K128+L128+M128+N128+O128+P128+Q128+R128+S128</f>
        <v>0</v>
      </c>
      <c r="H128" s="241">
        <f t="shared" ref="H128:S128" si="33">H129+H130+H131+H132+H133</f>
        <v>0</v>
      </c>
      <c r="I128" s="241">
        <f t="shared" si="33"/>
        <v>0</v>
      </c>
      <c r="J128" s="241">
        <f t="shared" si="33"/>
        <v>0</v>
      </c>
      <c r="K128" s="241">
        <f t="shared" si="33"/>
        <v>0</v>
      </c>
      <c r="L128" s="241">
        <f t="shared" si="33"/>
        <v>0</v>
      </c>
      <c r="M128" s="241">
        <f t="shared" si="33"/>
        <v>0</v>
      </c>
      <c r="N128" s="241">
        <f t="shared" si="33"/>
        <v>0</v>
      </c>
      <c r="O128" s="241">
        <f t="shared" si="33"/>
        <v>0</v>
      </c>
      <c r="P128" s="241">
        <f t="shared" si="33"/>
        <v>0</v>
      </c>
      <c r="Q128" s="241">
        <f t="shared" si="33"/>
        <v>0</v>
      </c>
      <c r="R128" s="241">
        <f t="shared" si="33"/>
        <v>0</v>
      </c>
      <c r="S128" s="241">
        <f t="shared" si="33"/>
        <v>0</v>
      </c>
    </row>
    <row r="129" spans="2:19" x14ac:dyDescent="0.2">
      <c r="B129" s="438"/>
      <c r="C129" s="321"/>
      <c r="D129" s="417"/>
      <c r="E129" s="250" t="s">
        <v>60</v>
      </c>
      <c r="F129" s="250" t="s">
        <v>61</v>
      </c>
      <c r="G129" s="241">
        <f t="shared" si="32"/>
        <v>0</v>
      </c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</row>
    <row r="130" spans="2:19" x14ac:dyDescent="0.2">
      <c r="B130" s="438"/>
      <c r="C130" s="321"/>
      <c r="D130" s="417"/>
      <c r="E130" s="250" t="s">
        <v>62</v>
      </c>
      <c r="F130" s="250" t="s">
        <v>62</v>
      </c>
      <c r="G130" s="241">
        <f t="shared" si="32"/>
        <v>0</v>
      </c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</row>
    <row r="131" spans="2:19" x14ac:dyDescent="0.2">
      <c r="B131" s="438"/>
      <c r="C131" s="321"/>
      <c r="D131" s="417"/>
      <c r="E131" s="250" t="s">
        <v>63</v>
      </c>
      <c r="F131" s="250" t="s">
        <v>61</v>
      </c>
      <c r="G131" s="241">
        <f t="shared" si="32"/>
        <v>0</v>
      </c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</row>
    <row r="132" spans="2:19" x14ac:dyDescent="0.2">
      <c r="B132" s="438"/>
      <c r="C132" s="321"/>
      <c r="D132" s="417"/>
      <c r="E132" s="250" t="s">
        <v>64</v>
      </c>
      <c r="F132" s="250" t="s">
        <v>65</v>
      </c>
      <c r="G132" s="241">
        <f t="shared" si="32"/>
        <v>0</v>
      </c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</row>
    <row r="133" spans="2:19" x14ac:dyDescent="0.2">
      <c r="B133" s="438"/>
      <c r="C133" s="321"/>
      <c r="D133" s="417"/>
      <c r="E133" s="227" t="s">
        <v>64</v>
      </c>
      <c r="F133" s="227" t="s">
        <v>66</v>
      </c>
      <c r="G133" s="241">
        <f t="shared" si="32"/>
        <v>0</v>
      </c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</row>
    <row r="134" spans="2:19" ht="14.1" customHeight="1" x14ac:dyDescent="0.2">
      <c r="B134" s="438" t="s">
        <v>88</v>
      </c>
      <c r="C134" s="321" t="s">
        <v>228</v>
      </c>
      <c r="D134" s="417" t="s">
        <v>58</v>
      </c>
      <c r="E134" s="249" t="s">
        <v>58</v>
      </c>
      <c r="F134" s="249" t="s">
        <v>58</v>
      </c>
      <c r="G134" s="241">
        <f t="shared" si="32"/>
        <v>0</v>
      </c>
      <c r="H134" s="241">
        <f t="shared" ref="H134:S134" si="34">H135+H136+H137+H138+H139</f>
        <v>0</v>
      </c>
      <c r="I134" s="241">
        <f t="shared" si="34"/>
        <v>0</v>
      </c>
      <c r="J134" s="241">
        <f t="shared" si="34"/>
        <v>0</v>
      </c>
      <c r="K134" s="241">
        <f t="shared" si="34"/>
        <v>0</v>
      </c>
      <c r="L134" s="241">
        <f t="shared" si="34"/>
        <v>0</v>
      </c>
      <c r="M134" s="241">
        <f t="shared" si="34"/>
        <v>0</v>
      </c>
      <c r="N134" s="241">
        <f t="shared" si="34"/>
        <v>0</v>
      </c>
      <c r="O134" s="241">
        <f t="shared" si="34"/>
        <v>0</v>
      </c>
      <c r="P134" s="241">
        <f t="shared" si="34"/>
        <v>0</v>
      </c>
      <c r="Q134" s="241">
        <f t="shared" si="34"/>
        <v>0</v>
      </c>
      <c r="R134" s="241">
        <f t="shared" si="34"/>
        <v>0</v>
      </c>
      <c r="S134" s="241">
        <f t="shared" si="34"/>
        <v>0</v>
      </c>
    </row>
    <row r="135" spans="2:19" x14ac:dyDescent="0.2">
      <c r="B135" s="438"/>
      <c r="C135" s="321"/>
      <c r="D135" s="417"/>
      <c r="E135" s="250" t="s">
        <v>60</v>
      </c>
      <c r="F135" s="250" t="s">
        <v>61</v>
      </c>
      <c r="G135" s="241">
        <f t="shared" si="32"/>
        <v>0</v>
      </c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</row>
    <row r="136" spans="2:19" x14ac:dyDescent="0.2">
      <c r="B136" s="438"/>
      <c r="C136" s="321"/>
      <c r="D136" s="417"/>
      <c r="E136" s="250" t="s">
        <v>62</v>
      </c>
      <c r="F136" s="250" t="s">
        <v>62</v>
      </c>
      <c r="G136" s="241">
        <f t="shared" si="32"/>
        <v>0</v>
      </c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</row>
    <row r="137" spans="2:19" x14ac:dyDescent="0.2">
      <c r="B137" s="438"/>
      <c r="C137" s="321"/>
      <c r="D137" s="417"/>
      <c r="E137" s="250" t="s">
        <v>63</v>
      </c>
      <c r="F137" s="250" t="s">
        <v>61</v>
      </c>
      <c r="G137" s="241">
        <f t="shared" si="32"/>
        <v>0</v>
      </c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</row>
    <row r="138" spans="2:19" x14ac:dyDescent="0.2">
      <c r="B138" s="438"/>
      <c r="C138" s="321"/>
      <c r="D138" s="417"/>
      <c r="E138" s="250" t="s">
        <v>64</v>
      </c>
      <c r="F138" s="250" t="s">
        <v>65</v>
      </c>
      <c r="G138" s="241">
        <f t="shared" si="32"/>
        <v>0</v>
      </c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</row>
    <row r="139" spans="2:19" x14ac:dyDescent="0.2">
      <c r="B139" s="438"/>
      <c r="C139" s="321"/>
      <c r="D139" s="417"/>
      <c r="E139" s="227" t="s">
        <v>64</v>
      </c>
      <c r="F139" s="227" t="s">
        <v>66</v>
      </c>
      <c r="G139" s="241">
        <f t="shared" si="32"/>
        <v>0</v>
      </c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</row>
    <row r="140" spans="2:19" x14ac:dyDescent="0.2">
      <c r="B140" s="246" t="s">
        <v>89</v>
      </c>
      <c r="C140" s="223" t="s">
        <v>230</v>
      </c>
      <c r="D140" s="224" t="s">
        <v>58</v>
      </c>
      <c r="E140" s="224" t="s">
        <v>58</v>
      </c>
      <c r="F140" s="224" t="s">
        <v>58</v>
      </c>
      <c r="G140" s="241">
        <f t="shared" si="32"/>
        <v>5000</v>
      </c>
      <c r="H140" s="247">
        <f t="shared" ref="H140:S140" si="35">H142+H148+H160+H166+H172+H178+H184</f>
        <v>1000</v>
      </c>
      <c r="I140" s="247">
        <f t="shared" si="35"/>
        <v>2000</v>
      </c>
      <c r="J140" s="247">
        <f t="shared" si="35"/>
        <v>2000</v>
      </c>
      <c r="K140" s="247">
        <f t="shared" si="35"/>
        <v>0</v>
      </c>
      <c r="L140" s="247">
        <f t="shared" si="35"/>
        <v>0</v>
      </c>
      <c r="M140" s="247">
        <f t="shared" si="35"/>
        <v>0</v>
      </c>
      <c r="N140" s="247">
        <f t="shared" si="35"/>
        <v>0</v>
      </c>
      <c r="O140" s="247">
        <f t="shared" si="35"/>
        <v>0</v>
      </c>
      <c r="P140" s="247">
        <f t="shared" si="35"/>
        <v>0</v>
      </c>
      <c r="Q140" s="247">
        <f t="shared" si="35"/>
        <v>0</v>
      </c>
      <c r="R140" s="247">
        <f t="shared" si="35"/>
        <v>0</v>
      </c>
      <c r="S140" s="247">
        <f t="shared" si="35"/>
        <v>0</v>
      </c>
    </row>
    <row r="141" spans="2:19" x14ac:dyDescent="0.2">
      <c r="B141" s="248" t="s">
        <v>19</v>
      </c>
      <c r="C141" s="68" t="s">
        <v>58</v>
      </c>
      <c r="D141" s="227" t="s">
        <v>58</v>
      </c>
      <c r="E141" s="227" t="s">
        <v>58</v>
      </c>
      <c r="F141" s="227" t="s">
        <v>58</v>
      </c>
      <c r="G141" s="241" t="s">
        <v>58</v>
      </c>
      <c r="H141" s="227" t="s">
        <v>58</v>
      </c>
      <c r="I141" s="227" t="s">
        <v>58</v>
      </c>
      <c r="J141" s="227" t="s">
        <v>58</v>
      </c>
      <c r="K141" s="68" t="s">
        <v>58</v>
      </c>
      <c r="L141" s="227" t="s">
        <v>58</v>
      </c>
      <c r="M141" s="227" t="s">
        <v>58</v>
      </c>
      <c r="N141" s="227" t="s">
        <v>58</v>
      </c>
      <c r="O141" s="68" t="s">
        <v>58</v>
      </c>
      <c r="P141" s="227" t="s">
        <v>58</v>
      </c>
      <c r="Q141" s="227" t="s">
        <v>58</v>
      </c>
      <c r="R141" s="227" t="s">
        <v>58</v>
      </c>
      <c r="S141" s="227" t="s">
        <v>58</v>
      </c>
    </row>
    <row r="142" spans="2:19" ht="13.35" customHeight="1" x14ac:dyDescent="0.2">
      <c r="B142" s="418" t="s">
        <v>89</v>
      </c>
      <c r="C142" s="321" t="s">
        <v>275</v>
      </c>
      <c r="D142" s="417" t="s">
        <v>69</v>
      </c>
      <c r="E142" s="249" t="s">
        <v>58</v>
      </c>
      <c r="F142" s="249" t="s">
        <v>58</v>
      </c>
      <c r="G142" s="241">
        <f t="shared" ref="G142:G173" si="36">H142+I142+J142+K142+L142+M142+N142+O142+P142+Q142+R142+S142</f>
        <v>0</v>
      </c>
      <c r="H142" s="241">
        <f t="shared" ref="H142:S142" si="37">H143+H144+H145+H146+H147</f>
        <v>0</v>
      </c>
      <c r="I142" s="241">
        <f t="shared" si="37"/>
        <v>0</v>
      </c>
      <c r="J142" s="241">
        <f t="shared" si="37"/>
        <v>0</v>
      </c>
      <c r="K142" s="241">
        <f t="shared" si="37"/>
        <v>0</v>
      </c>
      <c r="L142" s="241">
        <f t="shared" si="37"/>
        <v>0</v>
      </c>
      <c r="M142" s="241">
        <f t="shared" si="37"/>
        <v>0</v>
      </c>
      <c r="N142" s="241">
        <f t="shared" si="37"/>
        <v>0</v>
      </c>
      <c r="O142" s="241">
        <f t="shared" si="37"/>
        <v>0</v>
      </c>
      <c r="P142" s="241">
        <f t="shared" si="37"/>
        <v>0</v>
      </c>
      <c r="Q142" s="241">
        <f t="shared" si="37"/>
        <v>0</v>
      </c>
      <c r="R142" s="241">
        <f t="shared" si="37"/>
        <v>0</v>
      </c>
      <c r="S142" s="241">
        <f t="shared" si="37"/>
        <v>0</v>
      </c>
    </row>
    <row r="143" spans="2:19" x14ac:dyDescent="0.2">
      <c r="B143" s="418"/>
      <c r="C143" s="321"/>
      <c r="D143" s="417"/>
      <c r="E143" s="250" t="s">
        <v>60</v>
      </c>
      <c r="F143" s="250" t="s">
        <v>61</v>
      </c>
      <c r="G143" s="241">
        <f t="shared" si="36"/>
        <v>0</v>
      </c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</row>
    <row r="144" spans="2:19" x14ac:dyDescent="0.2">
      <c r="B144" s="418"/>
      <c r="C144" s="321"/>
      <c r="D144" s="417"/>
      <c r="E144" s="250" t="s">
        <v>62</v>
      </c>
      <c r="F144" s="250" t="s">
        <v>62</v>
      </c>
      <c r="G144" s="241">
        <f t="shared" si="36"/>
        <v>0</v>
      </c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</row>
    <row r="145" spans="2:19" x14ac:dyDescent="0.2">
      <c r="B145" s="418"/>
      <c r="C145" s="321"/>
      <c r="D145" s="417"/>
      <c r="E145" s="250" t="s">
        <v>63</v>
      </c>
      <c r="F145" s="250" t="s">
        <v>61</v>
      </c>
      <c r="G145" s="241">
        <f t="shared" si="36"/>
        <v>0</v>
      </c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</row>
    <row r="146" spans="2:19" x14ac:dyDescent="0.2">
      <c r="B146" s="418"/>
      <c r="C146" s="321"/>
      <c r="D146" s="417"/>
      <c r="E146" s="250" t="s">
        <v>64</v>
      </c>
      <c r="F146" s="250" t="s">
        <v>65</v>
      </c>
      <c r="G146" s="241">
        <f t="shared" si="36"/>
        <v>0</v>
      </c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</row>
    <row r="147" spans="2:19" x14ac:dyDescent="0.2">
      <c r="B147" s="418"/>
      <c r="C147" s="321"/>
      <c r="D147" s="417"/>
      <c r="E147" s="227" t="s">
        <v>64</v>
      </c>
      <c r="F147" s="227" t="s">
        <v>66</v>
      </c>
      <c r="G147" s="241">
        <f t="shared" si="36"/>
        <v>0</v>
      </c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</row>
    <row r="148" spans="2:19" ht="13.35" customHeight="1" x14ac:dyDescent="0.2">
      <c r="B148" s="418" t="s">
        <v>89</v>
      </c>
      <c r="C148" s="321"/>
      <c r="D148" s="417" t="s">
        <v>211</v>
      </c>
      <c r="E148" s="249" t="s">
        <v>58</v>
      </c>
      <c r="F148" s="249" t="s">
        <v>58</v>
      </c>
      <c r="G148" s="241">
        <f t="shared" si="36"/>
        <v>0</v>
      </c>
      <c r="H148" s="241">
        <f t="shared" ref="H148:S148" si="38">H149+H150+H151+H152+H153</f>
        <v>0</v>
      </c>
      <c r="I148" s="241">
        <f t="shared" si="38"/>
        <v>0</v>
      </c>
      <c r="J148" s="241">
        <f t="shared" si="38"/>
        <v>0</v>
      </c>
      <c r="K148" s="241">
        <f t="shared" si="38"/>
        <v>0</v>
      </c>
      <c r="L148" s="241">
        <f t="shared" si="38"/>
        <v>0</v>
      </c>
      <c r="M148" s="241">
        <f t="shared" si="38"/>
        <v>0</v>
      </c>
      <c r="N148" s="241">
        <f t="shared" si="38"/>
        <v>0</v>
      </c>
      <c r="O148" s="241">
        <f t="shared" si="38"/>
        <v>0</v>
      </c>
      <c r="P148" s="241">
        <f t="shared" si="38"/>
        <v>0</v>
      </c>
      <c r="Q148" s="241">
        <f t="shared" si="38"/>
        <v>0</v>
      </c>
      <c r="R148" s="241">
        <f t="shared" si="38"/>
        <v>0</v>
      </c>
      <c r="S148" s="241">
        <f t="shared" si="38"/>
        <v>0</v>
      </c>
    </row>
    <row r="149" spans="2:19" x14ac:dyDescent="0.2">
      <c r="B149" s="418"/>
      <c r="C149" s="321"/>
      <c r="D149" s="417"/>
      <c r="E149" s="250" t="s">
        <v>60</v>
      </c>
      <c r="F149" s="250" t="s">
        <v>61</v>
      </c>
      <c r="G149" s="241">
        <f t="shared" si="36"/>
        <v>0</v>
      </c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</row>
    <row r="150" spans="2:19" x14ac:dyDescent="0.2">
      <c r="B150" s="418"/>
      <c r="C150" s="321"/>
      <c r="D150" s="417"/>
      <c r="E150" s="250" t="s">
        <v>62</v>
      </c>
      <c r="F150" s="250" t="s">
        <v>62</v>
      </c>
      <c r="G150" s="241">
        <f t="shared" si="36"/>
        <v>0</v>
      </c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</row>
    <row r="151" spans="2:19" x14ac:dyDescent="0.2">
      <c r="B151" s="418"/>
      <c r="C151" s="321"/>
      <c r="D151" s="417"/>
      <c r="E151" s="250" t="s">
        <v>63</v>
      </c>
      <c r="F151" s="250" t="s">
        <v>61</v>
      </c>
      <c r="G151" s="241">
        <f t="shared" si="36"/>
        <v>0</v>
      </c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</row>
    <row r="152" spans="2:19" x14ac:dyDescent="0.2">
      <c r="B152" s="418"/>
      <c r="C152" s="321"/>
      <c r="D152" s="417"/>
      <c r="E152" s="250" t="s">
        <v>64</v>
      </c>
      <c r="F152" s="250" t="s">
        <v>65</v>
      </c>
      <c r="G152" s="241">
        <f t="shared" si="36"/>
        <v>0</v>
      </c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</row>
    <row r="153" spans="2:19" x14ac:dyDescent="0.2">
      <c r="B153" s="418"/>
      <c r="C153" s="321"/>
      <c r="D153" s="417"/>
      <c r="E153" s="227" t="s">
        <v>64</v>
      </c>
      <c r="F153" s="227" t="s">
        <v>66</v>
      </c>
      <c r="G153" s="241">
        <f t="shared" si="36"/>
        <v>0</v>
      </c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</row>
    <row r="154" spans="2:19" ht="14.1" customHeight="1" x14ac:dyDescent="0.2">
      <c r="B154" s="418"/>
      <c r="C154" s="321"/>
      <c r="D154" s="417" t="s">
        <v>231</v>
      </c>
      <c r="E154" s="249" t="s">
        <v>58</v>
      </c>
      <c r="F154" s="249" t="s">
        <v>58</v>
      </c>
      <c r="G154" s="241">
        <f t="shared" si="36"/>
        <v>0</v>
      </c>
      <c r="H154" s="241">
        <f t="shared" ref="H154:S154" si="39">H155+H156+H157+H158+H159</f>
        <v>0</v>
      </c>
      <c r="I154" s="241">
        <f t="shared" si="39"/>
        <v>0</v>
      </c>
      <c r="J154" s="241">
        <f t="shared" si="39"/>
        <v>0</v>
      </c>
      <c r="K154" s="241">
        <f t="shared" si="39"/>
        <v>0</v>
      </c>
      <c r="L154" s="241">
        <f t="shared" si="39"/>
        <v>0</v>
      </c>
      <c r="M154" s="241">
        <f t="shared" si="39"/>
        <v>0</v>
      </c>
      <c r="N154" s="241">
        <f t="shared" si="39"/>
        <v>0</v>
      </c>
      <c r="O154" s="241">
        <f t="shared" si="39"/>
        <v>0</v>
      </c>
      <c r="P154" s="241">
        <f t="shared" si="39"/>
        <v>0</v>
      </c>
      <c r="Q154" s="241">
        <f t="shared" si="39"/>
        <v>0</v>
      </c>
      <c r="R154" s="241">
        <f t="shared" si="39"/>
        <v>0</v>
      </c>
      <c r="S154" s="241">
        <f t="shared" si="39"/>
        <v>0</v>
      </c>
    </row>
    <row r="155" spans="2:19" x14ac:dyDescent="0.2">
      <c r="B155" s="418"/>
      <c r="C155" s="321"/>
      <c r="D155" s="417"/>
      <c r="E155" s="250" t="s">
        <v>60</v>
      </c>
      <c r="F155" s="250" t="s">
        <v>61</v>
      </c>
      <c r="G155" s="241">
        <f t="shared" si="36"/>
        <v>0</v>
      </c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</row>
    <row r="156" spans="2:19" x14ac:dyDescent="0.2">
      <c r="B156" s="418"/>
      <c r="C156" s="321"/>
      <c r="D156" s="417"/>
      <c r="E156" s="250" t="s">
        <v>62</v>
      </c>
      <c r="F156" s="250" t="s">
        <v>62</v>
      </c>
      <c r="G156" s="241">
        <f t="shared" si="36"/>
        <v>0</v>
      </c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</row>
    <row r="157" spans="2:19" x14ac:dyDescent="0.2">
      <c r="B157" s="418"/>
      <c r="C157" s="321"/>
      <c r="D157" s="417"/>
      <c r="E157" s="250" t="s">
        <v>63</v>
      </c>
      <c r="F157" s="250" t="s">
        <v>61</v>
      </c>
      <c r="G157" s="241">
        <f t="shared" si="36"/>
        <v>0</v>
      </c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</row>
    <row r="158" spans="2:19" x14ac:dyDescent="0.2">
      <c r="B158" s="418"/>
      <c r="C158" s="321"/>
      <c r="D158" s="417"/>
      <c r="E158" s="250" t="s">
        <v>64</v>
      </c>
      <c r="F158" s="250" t="s">
        <v>65</v>
      </c>
      <c r="G158" s="241">
        <f t="shared" si="36"/>
        <v>0</v>
      </c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</row>
    <row r="159" spans="2:19" x14ac:dyDescent="0.2">
      <c r="B159" s="418"/>
      <c r="C159" s="321"/>
      <c r="D159" s="417"/>
      <c r="E159" s="227" t="s">
        <v>64</v>
      </c>
      <c r="F159" s="227" t="s">
        <v>66</v>
      </c>
      <c r="G159" s="241">
        <f t="shared" si="36"/>
        <v>0</v>
      </c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</row>
    <row r="160" spans="2:19" ht="13.35" customHeight="1" x14ac:dyDescent="0.2">
      <c r="B160" s="418" t="s">
        <v>89</v>
      </c>
      <c r="C160" s="321"/>
      <c r="D160" s="417" t="s">
        <v>214</v>
      </c>
      <c r="E160" s="249" t="s">
        <v>58</v>
      </c>
      <c r="F160" s="249" t="s">
        <v>58</v>
      </c>
      <c r="G160" s="241">
        <f t="shared" si="36"/>
        <v>0</v>
      </c>
      <c r="H160" s="241">
        <f t="shared" ref="H160:S160" si="40">H161+H162+H163+H164+H165</f>
        <v>0</v>
      </c>
      <c r="I160" s="241">
        <f t="shared" si="40"/>
        <v>0</v>
      </c>
      <c r="J160" s="241">
        <f t="shared" si="40"/>
        <v>0</v>
      </c>
      <c r="K160" s="241">
        <f t="shared" si="40"/>
        <v>0</v>
      </c>
      <c r="L160" s="241">
        <f t="shared" si="40"/>
        <v>0</v>
      </c>
      <c r="M160" s="241">
        <f t="shared" si="40"/>
        <v>0</v>
      </c>
      <c r="N160" s="241">
        <f t="shared" si="40"/>
        <v>0</v>
      </c>
      <c r="O160" s="241">
        <f t="shared" si="40"/>
        <v>0</v>
      </c>
      <c r="P160" s="241">
        <f t="shared" si="40"/>
        <v>0</v>
      </c>
      <c r="Q160" s="241">
        <f t="shared" si="40"/>
        <v>0</v>
      </c>
      <c r="R160" s="241">
        <f t="shared" si="40"/>
        <v>0</v>
      </c>
      <c r="S160" s="241">
        <f t="shared" si="40"/>
        <v>0</v>
      </c>
    </row>
    <row r="161" spans="2:19" x14ac:dyDescent="0.2">
      <c r="B161" s="418"/>
      <c r="C161" s="321"/>
      <c r="D161" s="417"/>
      <c r="E161" s="250" t="s">
        <v>60</v>
      </c>
      <c r="F161" s="250" t="s">
        <v>61</v>
      </c>
      <c r="G161" s="241">
        <f t="shared" si="36"/>
        <v>0</v>
      </c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</row>
    <row r="162" spans="2:19" x14ac:dyDescent="0.2">
      <c r="B162" s="418"/>
      <c r="C162" s="321"/>
      <c r="D162" s="417"/>
      <c r="E162" s="250" t="s">
        <v>62</v>
      </c>
      <c r="F162" s="250" t="s">
        <v>62</v>
      </c>
      <c r="G162" s="241">
        <f t="shared" si="36"/>
        <v>0</v>
      </c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</row>
    <row r="163" spans="2:19" x14ac:dyDescent="0.2">
      <c r="B163" s="418"/>
      <c r="C163" s="321"/>
      <c r="D163" s="417"/>
      <c r="E163" s="250" t="s">
        <v>63</v>
      </c>
      <c r="F163" s="250" t="s">
        <v>61</v>
      </c>
      <c r="G163" s="241">
        <f t="shared" si="36"/>
        <v>0</v>
      </c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</row>
    <row r="164" spans="2:19" x14ac:dyDescent="0.2">
      <c r="B164" s="418"/>
      <c r="C164" s="321"/>
      <c r="D164" s="417"/>
      <c r="E164" s="250" t="s">
        <v>64</v>
      </c>
      <c r="F164" s="250" t="s">
        <v>65</v>
      </c>
      <c r="G164" s="241">
        <f t="shared" si="36"/>
        <v>0</v>
      </c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</row>
    <row r="165" spans="2:19" x14ac:dyDescent="0.2">
      <c r="B165" s="418"/>
      <c r="C165" s="321"/>
      <c r="D165" s="417"/>
      <c r="E165" s="227" t="s">
        <v>64</v>
      </c>
      <c r="F165" s="227" t="s">
        <v>66</v>
      </c>
      <c r="G165" s="241">
        <f t="shared" si="36"/>
        <v>0</v>
      </c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</row>
    <row r="166" spans="2:19" ht="13.35" customHeight="1" x14ac:dyDescent="0.2">
      <c r="B166" s="418" t="s">
        <v>89</v>
      </c>
      <c r="C166" s="321"/>
      <c r="D166" s="417" t="s">
        <v>232</v>
      </c>
      <c r="E166" s="249" t="s">
        <v>58</v>
      </c>
      <c r="F166" s="249" t="s">
        <v>58</v>
      </c>
      <c r="G166" s="241">
        <f t="shared" si="36"/>
        <v>0</v>
      </c>
      <c r="H166" s="241">
        <f t="shared" ref="H166:S166" si="41">H167+H168+H169+H170+H171</f>
        <v>0</v>
      </c>
      <c r="I166" s="241">
        <f t="shared" si="41"/>
        <v>0</v>
      </c>
      <c r="J166" s="241">
        <f t="shared" si="41"/>
        <v>0</v>
      </c>
      <c r="K166" s="241">
        <f t="shared" si="41"/>
        <v>0</v>
      </c>
      <c r="L166" s="241">
        <f t="shared" si="41"/>
        <v>0</v>
      </c>
      <c r="M166" s="241">
        <f t="shared" si="41"/>
        <v>0</v>
      </c>
      <c r="N166" s="241">
        <f t="shared" si="41"/>
        <v>0</v>
      </c>
      <c r="O166" s="241">
        <f t="shared" si="41"/>
        <v>0</v>
      </c>
      <c r="P166" s="241">
        <f t="shared" si="41"/>
        <v>0</v>
      </c>
      <c r="Q166" s="241">
        <f t="shared" si="41"/>
        <v>0</v>
      </c>
      <c r="R166" s="241">
        <f t="shared" si="41"/>
        <v>0</v>
      </c>
      <c r="S166" s="241">
        <f t="shared" si="41"/>
        <v>0</v>
      </c>
    </row>
    <row r="167" spans="2:19" x14ac:dyDescent="0.2">
      <c r="B167" s="418"/>
      <c r="C167" s="321"/>
      <c r="D167" s="417"/>
      <c r="E167" s="250" t="s">
        <v>60</v>
      </c>
      <c r="F167" s="250" t="s">
        <v>61</v>
      </c>
      <c r="G167" s="241">
        <f t="shared" si="36"/>
        <v>0</v>
      </c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</row>
    <row r="168" spans="2:19" x14ac:dyDescent="0.2">
      <c r="B168" s="418"/>
      <c r="C168" s="321"/>
      <c r="D168" s="417"/>
      <c r="E168" s="250" t="s">
        <v>62</v>
      </c>
      <c r="F168" s="250" t="s">
        <v>62</v>
      </c>
      <c r="G168" s="241">
        <f t="shared" si="36"/>
        <v>0</v>
      </c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</row>
    <row r="169" spans="2:19" x14ac:dyDescent="0.2">
      <c r="B169" s="418"/>
      <c r="C169" s="321"/>
      <c r="D169" s="417"/>
      <c r="E169" s="250" t="s">
        <v>63</v>
      </c>
      <c r="F169" s="250" t="s">
        <v>61</v>
      </c>
      <c r="G169" s="241">
        <f t="shared" si="36"/>
        <v>0</v>
      </c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</row>
    <row r="170" spans="2:19" x14ac:dyDescent="0.2">
      <c r="B170" s="418"/>
      <c r="C170" s="321"/>
      <c r="D170" s="417"/>
      <c r="E170" s="250" t="s">
        <v>64</v>
      </c>
      <c r="F170" s="250" t="s">
        <v>65</v>
      </c>
      <c r="G170" s="241">
        <f t="shared" si="36"/>
        <v>0</v>
      </c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</row>
    <row r="171" spans="2:19" x14ac:dyDescent="0.2">
      <c r="B171" s="418"/>
      <c r="C171" s="321"/>
      <c r="D171" s="417"/>
      <c r="E171" s="227" t="s">
        <v>64</v>
      </c>
      <c r="F171" s="227" t="s">
        <v>66</v>
      </c>
      <c r="G171" s="241">
        <f t="shared" si="36"/>
        <v>0</v>
      </c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</row>
    <row r="172" spans="2:19" ht="13.35" customHeight="1" x14ac:dyDescent="0.2">
      <c r="B172" s="418" t="s">
        <v>89</v>
      </c>
      <c r="C172" s="321"/>
      <c r="D172" s="417" t="s">
        <v>233</v>
      </c>
      <c r="E172" s="249" t="s">
        <v>58</v>
      </c>
      <c r="F172" s="249" t="s">
        <v>58</v>
      </c>
      <c r="G172" s="241">
        <f t="shared" si="36"/>
        <v>0</v>
      </c>
      <c r="H172" s="241">
        <f t="shared" ref="H172:S172" si="42">H173+H174+H175+H176+H177</f>
        <v>0</v>
      </c>
      <c r="I172" s="241">
        <f t="shared" si="42"/>
        <v>0</v>
      </c>
      <c r="J172" s="241">
        <f t="shared" si="42"/>
        <v>0</v>
      </c>
      <c r="K172" s="241">
        <f t="shared" si="42"/>
        <v>0</v>
      </c>
      <c r="L172" s="241">
        <f t="shared" si="42"/>
        <v>0</v>
      </c>
      <c r="M172" s="241">
        <f t="shared" si="42"/>
        <v>0</v>
      </c>
      <c r="N172" s="241">
        <f t="shared" si="42"/>
        <v>0</v>
      </c>
      <c r="O172" s="241">
        <f t="shared" si="42"/>
        <v>0</v>
      </c>
      <c r="P172" s="241">
        <f t="shared" si="42"/>
        <v>0</v>
      </c>
      <c r="Q172" s="241">
        <f t="shared" si="42"/>
        <v>0</v>
      </c>
      <c r="R172" s="241">
        <f t="shared" si="42"/>
        <v>0</v>
      </c>
      <c r="S172" s="241">
        <f t="shared" si="42"/>
        <v>0</v>
      </c>
    </row>
    <row r="173" spans="2:19" x14ac:dyDescent="0.2">
      <c r="B173" s="418"/>
      <c r="C173" s="321"/>
      <c r="D173" s="417"/>
      <c r="E173" s="250" t="s">
        <v>60</v>
      </c>
      <c r="F173" s="250" t="s">
        <v>61</v>
      </c>
      <c r="G173" s="241">
        <f t="shared" si="36"/>
        <v>0</v>
      </c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</row>
    <row r="174" spans="2:19" x14ac:dyDescent="0.2">
      <c r="B174" s="418"/>
      <c r="C174" s="321"/>
      <c r="D174" s="417"/>
      <c r="E174" s="250" t="s">
        <v>62</v>
      </c>
      <c r="F174" s="250" t="s">
        <v>62</v>
      </c>
      <c r="G174" s="241">
        <f t="shared" ref="G174:G190" si="43">H174+I174+J174+K174+L174+M174+N174+O174+P174+Q174+R174+S174</f>
        <v>0</v>
      </c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</row>
    <row r="175" spans="2:19" x14ac:dyDescent="0.2">
      <c r="B175" s="418"/>
      <c r="C175" s="321"/>
      <c r="D175" s="417"/>
      <c r="E175" s="250" t="s">
        <v>63</v>
      </c>
      <c r="F175" s="250" t="s">
        <v>61</v>
      </c>
      <c r="G175" s="241">
        <f t="shared" si="43"/>
        <v>0</v>
      </c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</row>
    <row r="176" spans="2:19" x14ac:dyDescent="0.2">
      <c r="B176" s="418"/>
      <c r="C176" s="321"/>
      <c r="D176" s="417"/>
      <c r="E176" s="250" t="s">
        <v>64</v>
      </c>
      <c r="F176" s="250" t="s">
        <v>65</v>
      </c>
      <c r="G176" s="241">
        <f t="shared" si="43"/>
        <v>0</v>
      </c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</row>
    <row r="177" spans="2:19" x14ac:dyDescent="0.2">
      <c r="B177" s="418"/>
      <c r="C177" s="321"/>
      <c r="D177" s="417"/>
      <c r="E177" s="227" t="s">
        <v>64</v>
      </c>
      <c r="F177" s="227" t="s">
        <v>66</v>
      </c>
      <c r="G177" s="241">
        <f t="shared" si="43"/>
        <v>0</v>
      </c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</row>
    <row r="178" spans="2:19" ht="13.35" customHeight="1" x14ac:dyDescent="0.2">
      <c r="B178" s="418" t="s">
        <v>89</v>
      </c>
      <c r="C178" s="321"/>
      <c r="D178" s="417" t="s">
        <v>234</v>
      </c>
      <c r="E178" s="249" t="s">
        <v>58</v>
      </c>
      <c r="F178" s="249" t="s">
        <v>58</v>
      </c>
      <c r="G178" s="241">
        <f t="shared" si="43"/>
        <v>0</v>
      </c>
      <c r="H178" s="241">
        <f t="shared" ref="H178:S178" si="44">H179+H180+H181+H182+H183</f>
        <v>0</v>
      </c>
      <c r="I178" s="241">
        <f t="shared" si="44"/>
        <v>0</v>
      </c>
      <c r="J178" s="241">
        <f t="shared" si="44"/>
        <v>0</v>
      </c>
      <c r="K178" s="241">
        <f t="shared" si="44"/>
        <v>0</v>
      </c>
      <c r="L178" s="241">
        <f t="shared" si="44"/>
        <v>0</v>
      </c>
      <c r="M178" s="241">
        <f t="shared" si="44"/>
        <v>0</v>
      </c>
      <c r="N178" s="241">
        <f t="shared" si="44"/>
        <v>0</v>
      </c>
      <c r="O178" s="241">
        <f t="shared" si="44"/>
        <v>0</v>
      </c>
      <c r="P178" s="241">
        <f t="shared" si="44"/>
        <v>0</v>
      </c>
      <c r="Q178" s="241">
        <f t="shared" si="44"/>
        <v>0</v>
      </c>
      <c r="R178" s="241">
        <f t="shared" si="44"/>
        <v>0</v>
      </c>
      <c r="S178" s="241">
        <f t="shared" si="44"/>
        <v>0</v>
      </c>
    </row>
    <row r="179" spans="2:19" x14ac:dyDescent="0.2">
      <c r="B179" s="418"/>
      <c r="C179" s="321"/>
      <c r="D179" s="417"/>
      <c r="E179" s="250" t="s">
        <v>60</v>
      </c>
      <c r="F179" s="250" t="s">
        <v>61</v>
      </c>
      <c r="G179" s="241">
        <f t="shared" si="43"/>
        <v>0</v>
      </c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</row>
    <row r="180" spans="2:19" x14ac:dyDescent="0.2">
      <c r="B180" s="418"/>
      <c r="C180" s="321"/>
      <c r="D180" s="417"/>
      <c r="E180" s="250" t="s">
        <v>62</v>
      </c>
      <c r="F180" s="250" t="s">
        <v>62</v>
      </c>
      <c r="G180" s="241">
        <f t="shared" si="43"/>
        <v>0</v>
      </c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</row>
    <row r="181" spans="2:19" x14ac:dyDescent="0.2">
      <c r="B181" s="418"/>
      <c r="C181" s="321"/>
      <c r="D181" s="417"/>
      <c r="E181" s="250" t="s">
        <v>63</v>
      </c>
      <c r="F181" s="250" t="s">
        <v>61</v>
      </c>
      <c r="G181" s="241">
        <f t="shared" si="43"/>
        <v>0</v>
      </c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</row>
    <row r="182" spans="2:19" x14ac:dyDescent="0.2">
      <c r="B182" s="418"/>
      <c r="C182" s="321"/>
      <c r="D182" s="417"/>
      <c r="E182" s="250" t="s">
        <v>64</v>
      </c>
      <c r="F182" s="250" t="s">
        <v>65</v>
      </c>
      <c r="G182" s="241">
        <f t="shared" si="43"/>
        <v>0</v>
      </c>
      <c r="H182" s="251"/>
      <c r="I182" s="251">
        <v>0</v>
      </c>
      <c r="J182" s="251">
        <f>2000-2000</f>
        <v>0</v>
      </c>
      <c r="K182" s="251"/>
      <c r="L182" s="251">
        <f>2000-2000</f>
        <v>0</v>
      </c>
      <c r="M182" s="251"/>
      <c r="N182" s="251"/>
      <c r="O182" s="251"/>
      <c r="P182" s="251"/>
      <c r="Q182" s="251"/>
      <c r="R182" s="251"/>
      <c r="S182" s="251"/>
    </row>
    <row r="183" spans="2:19" x14ac:dyDescent="0.2">
      <c r="B183" s="418" t="s">
        <v>89</v>
      </c>
      <c r="C183" s="321"/>
      <c r="D183" s="417" t="s">
        <v>69</v>
      </c>
      <c r="E183" s="227" t="s">
        <v>64</v>
      </c>
      <c r="F183" s="227" t="s">
        <v>66</v>
      </c>
      <c r="G183" s="241">
        <f t="shared" si="43"/>
        <v>0</v>
      </c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</row>
    <row r="184" spans="2:19" ht="13.35" customHeight="1" x14ac:dyDescent="0.2">
      <c r="B184" s="418" t="s">
        <v>89</v>
      </c>
      <c r="C184" s="321"/>
      <c r="D184" s="417" t="s">
        <v>235</v>
      </c>
      <c r="E184" s="249" t="s">
        <v>58</v>
      </c>
      <c r="F184" s="249" t="s">
        <v>58</v>
      </c>
      <c r="G184" s="241">
        <f t="shared" si="43"/>
        <v>5000</v>
      </c>
      <c r="H184" s="241">
        <f t="shared" ref="H184:S184" si="45">H185+H186+H187+H188+H189</f>
        <v>1000</v>
      </c>
      <c r="I184" s="241">
        <f t="shared" si="45"/>
        <v>2000</v>
      </c>
      <c r="J184" s="241">
        <f t="shared" si="45"/>
        <v>2000</v>
      </c>
      <c r="K184" s="241">
        <f t="shared" si="45"/>
        <v>0</v>
      </c>
      <c r="L184" s="241">
        <f t="shared" si="45"/>
        <v>0</v>
      </c>
      <c r="M184" s="241">
        <f t="shared" si="45"/>
        <v>0</v>
      </c>
      <c r="N184" s="241">
        <f t="shared" si="45"/>
        <v>0</v>
      </c>
      <c r="O184" s="241">
        <f t="shared" si="45"/>
        <v>0</v>
      </c>
      <c r="P184" s="241">
        <f t="shared" si="45"/>
        <v>0</v>
      </c>
      <c r="Q184" s="241">
        <f t="shared" si="45"/>
        <v>0</v>
      </c>
      <c r="R184" s="241">
        <f t="shared" si="45"/>
        <v>0</v>
      </c>
      <c r="S184" s="241">
        <f t="shared" si="45"/>
        <v>0</v>
      </c>
    </row>
    <row r="185" spans="2:19" x14ac:dyDescent="0.2">
      <c r="B185" s="418" t="s">
        <v>89</v>
      </c>
      <c r="C185" s="321"/>
      <c r="D185" s="417"/>
      <c r="E185" s="250" t="s">
        <v>60</v>
      </c>
      <c r="F185" s="250" t="s">
        <v>61</v>
      </c>
      <c r="G185" s="241">
        <f t="shared" si="43"/>
        <v>0</v>
      </c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</row>
    <row r="186" spans="2:19" x14ac:dyDescent="0.2">
      <c r="B186" s="418" t="s">
        <v>89</v>
      </c>
      <c r="C186" s="321"/>
      <c r="D186" s="417"/>
      <c r="E186" s="250" t="s">
        <v>62</v>
      </c>
      <c r="F186" s="250" t="s">
        <v>62</v>
      </c>
      <c r="G186" s="241">
        <f t="shared" si="43"/>
        <v>0</v>
      </c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</row>
    <row r="187" spans="2:19" x14ac:dyDescent="0.2">
      <c r="B187" s="418" t="s">
        <v>89</v>
      </c>
      <c r="C187" s="321"/>
      <c r="D187" s="417"/>
      <c r="E187" s="250" t="s">
        <v>63</v>
      </c>
      <c r="F187" s="250" t="s">
        <v>61</v>
      </c>
      <c r="G187" s="241">
        <f t="shared" si="43"/>
        <v>0</v>
      </c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</row>
    <row r="188" spans="2:19" x14ac:dyDescent="0.2">
      <c r="B188" s="418" t="s">
        <v>89</v>
      </c>
      <c r="C188" s="321"/>
      <c r="D188" s="417"/>
      <c r="E188" s="250" t="s">
        <v>64</v>
      </c>
      <c r="F188" s="250" t="s">
        <v>65</v>
      </c>
      <c r="G188" s="241">
        <f t="shared" si="43"/>
        <v>5000</v>
      </c>
      <c r="H188" s="251">
        <v>1000</v>
      </c>
      <c r="I188" s="251">
        <v>2000</v>
      </c>
      <c r="J188" s="251">
        <v>2000</v>
      </c>
      <c r="K188" s="251"/>
      <c r="L188" s="251"/>
      <c r="M188" s="251"/>
      <c r="N188" s="251"/>
      <c r="O188" s="251"/>
      <c r="P188" s="251"/>
      <c r="Q188" s="251"/>
      <c r="R188" s="251"/>
      <c r="S188" s="251"/>
    </row>
    <row r="189" spans="2:19" x14ac:dyDescent="0.2">
      <c r="B189" s="418" t="s">
        <v>89</v>
      </c>
      <c r="C189" s="321"/>
      <c r="D189" s="417"/>
      <c r="E189" s="227" t="s">
        <v>64</v>
      </c>
      <c r="F189" s="227" t="s">
        <v>66</v>
      </c>
      <c r="G189" s="241">
        <f t="shared" si="43"/>
        <v>0</v>
      </c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</row>
    <row r="190" spans="2:19" x14ac:dyDescent="0.2">
      <c r="B190" s="246" t="s">
        <v>90</v>
      </c>
      <c r="C190" s="223" t="s">
        <v>276</v>
      </c>
      <c r="D190" s="224" t="s">
        <v>58</v>
      </c>
      <c r="E190" s="224" t="s">
        <v>58</v>
      </c>
      <c r="F190" s="224" t="s">
        <v>58</v>
      </c>
      <c r="G190" s="241">
        <f t="shared" si="43"/>
        <v>2861600</v>
      </c>
      <c r="H190" s="247">
        <f t="shared" ref="H190:S190" si="46">H192+H198+H204+H210</f>
        <v>823671</v>
      </c>
      <c r="I190" s="247">
        <f t="shared" si="46"/>
        <v>250446</v>
      </c>
      <c r="J190" s="247">
        <f t="shared" si="46"/>
        <v>210900</v>
      </c>
      <c r="K190" s="247">
        <f t="shared" si="46"/>
        <v>55032</v>
      </c>
      <c r="L190" s="247">
        <f t="shared" si="46"/>
        <v>203951</v>
      </c>
      <c r="M190" s="247">
        <f t="shared" si="46"/>
        <v>130501</v>
      </c>
      <c r="N190" s="247">
        <f t="shared" si="46"/>
        <v>199923</v>
      </c>
      <c r="O190" s="247">
        <f t="shared" si="46"/>
        <v>216561</v>
      </c>
      <c r="P190" s="247">
        <f t="shared" si="46"/>
        <v>176621</v>
      </c>
      <c r="Q190" s="247">
        <f t="shared" si="46"/>
        <v>145335</v>
      </c>
      <c r="R190" s="247">
        <f t="shared" si="46"/>
        <v>196401</v>
      </c>
      <c r="S190" s="247">
        <f t="shared" si="46"/>
        <v>252258</v>
      </c>
    </row>
    <row r="191" spans="2:19" x14ac:dyDescent="0.2">
      <c r="B191" s="248" t="s">
        <v>74</v>
      </c>
      <c r="C191" s="68" t="s">
        <v>58</v>
      </c>
      <c r="D191" s="227" t="s">
        <v>58</v>
      </c>
      <c r="E191" s="227" t="s">
        <v>58</v>
      </c>
      <c r="F191" s="227" t="s">
        <v>58</v>
      </c>
      <c r="G191" s="241" t="s">
        <v>58</v>
      </c>
      <c r="H191" s="227" t="s">
        <v>58</v>
      </c>
      <c r="I191" s="227" t="s">
        <v>58</v>
      </c>
      <c r="J191" s="227" t="s">
        <v>58</v>
      </c>
      <c r="K191" s="68" t="s">
        <v>58</v>
      </c>
      <c r="L191" s="227" t="s">
        <v>58</v>
      </c>
      <c r="M191" s="227" t="s">
        <v>58</v>
      </c>
      <c r="N191" s="227" t="s">
        <v>58</v>
      </c>
      <c r="O191" s="68" t="s">
        <v>58</v>
      </c>
      <c r="P191" s="227" t="s">
        <v>58</v>
      </c>
      <c r="Q191" s="227" t="s">
        <v>58</v>
      </c>
      <c r="R191" s="227" t="s">
        <v>58</v>
      </c>
      <c r="S191" s="227" t="s">
        <v>58</v>
      </c>
    </row>
    <row r="192" spans="2:19" ht="14.1" customHeight="1" x14ac:dyDescent="0.2">
      <c r="B192" s="438" t="s">
        <v>91</v>
      </c>
      <c r="C192" s="321" t="s">
        <v>236</v>
      </c>
      <c r="D192" s="417" t="s">
        <v>211</v>
      </c>
      <c r="E192" s="249" t="s">
        <v>58</v>
      </c>
      <c r="F192" s="249" t="s">
        <v>58</v>
      </c>
      <c r="G192" s="241">
        <f t="shared" ref="G192:G215" si="47">H192+I192+J192+K192+L192+M192+N192+O192+P192+Q192+R192+S192</f>
        <v>60000</v>
      </c>
      <c r="H192" s="241">
        <f t="shared" ref="H192:S192" si="48">H193+H194+H195+H196+H197</f>
        <v>0</v>
      </c>
      <c r="I192" s="241">
        <f t="shared" si="48"/>
        <v>60000</v>
      </c>
      <c r="J192" s="241">
        <f t="shared" si="48"/>
        <v>0</v>
      </c>
      <c r="K192" s="241">
        <f t="shared" si="48"/>
        <v>0</v>
      </c>
      <c r="L192" s="241">
        <f t="shared" si="48"/>
        <v>0</v>
      </c>
      <c r="M192" s="241">
        <f t="shared" si="48"/>
        <v>0</v>
      </c>
      <c r="N192" s="241">
        <f t="shared" si="48"/>
        <v>0</v>
      </c>
      <c r="O192" s="241">
        <f t="shared" si="48"/>
        <v>0</v>
      </c>
      <c r="P192" s="241">
        <f t="shared" si="48"/>
        <v>0</v>
      </c>
      <c r="Q192" s="241">
        <f t="shared" si="48"/>
        <v>0</v>
      </c>
      <c r="R192" s="241">
        <f t="shared" si="48"/>
        <v>0</v>
      </c>
      <c r="S192" s="241">
        <f t="shared" si="48"/>
        <v>0</v>
      </c>
    </row>
    <row r="193" spans="2:19" x14ac:dyDescent="0.2">
      <c r="B193" s="438"/>
      <c r="C193" s="321"/>
      <c r="D193" s="417"/>
      <c r="E193" s="250" t="s">
        <v>60</v>
      </c>
      <c r="F193" s="250" t="s">
        <v>61</v>
      </c>
      <c r="G193" s="241">
        <f t="shared" si="47"/>
        <v>0</v>
      </c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</row>
    <row r="194" spans="2:19" x14ac:dyDescent="0.2">
      <c r="B194" s="438"/>
      <c r="C194" s="321"/>
      <c r="D194" s="417"/>
      <c r="E194" s="250" t="s">
        <v>62</v>
      </c>
      <c r="F194" s="250" t="s">
        <v>62</v>
      </c>
      <c r="G194" s="241">
        <f t="shared" si="47"/>
        <v>0</v>
      </c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</row>
    <row r="195" spans="2:19" x14ac:dyDescent="0.2">
      <c r="B195" s="438"/>
      <c r="C195" s="321"/>
      <c r="D195" s="417"/>
      <c r="E195" s="250" t="s">
        <v>63</v>
      </c>
      <c r="F195" s="250" t="s">
        <v>61</v>
      </c>
      <c r="G195" s="241">
        <f t="shared" si="47"/>
        <v>0</v>
      </c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</row>
    <row r="196" spans="2:19" x14ac:dyDescent="0.2">
      <c r="B196" s="438"/>
      <c r="C196" s="321"/>
      <c r="D196" s="417"/>
      <c r="E196" s="250" t="s">
        <v>64</v>
      </c>
      <c r="F196" s="250" t="s">
        <v>65</v>
      </c>
      <c r="G196" s="241">
        <f t="shared" si="47"/>
        <v>60000</v>
      </c>
      <c r="H196" s="251"/>
      <c r="I196" s="251">
        <v>60000</v>
      </c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</row>
    <row r="197" spans="2:19" x14ac:dyDescent="0.2">
      <c r="B197" s="438"/>
      <c r="C197" s="321"/>
      <c r="D197" s="417"/>
      <c r="E197" s="227" t="s">
        <v>64</v>
      </c>
      <c r="F197" s="227" t="s">
        <v>66</v>
      </c>
      <c r="G197" s="241">
        <f t="shared" si="47"/>
        <v>0</v>
      </c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</row>
    <row r="198" spans="2:19" ht="14.1" customHeight="1" x14ac:dyDescent="0.2">
      <c r="B198" s="438" t="s">
        <v>93</v>
      </c>
      <c r="C198" s="321" t="s">
        <v>237</v>
      </c>
      <c r="D198" s="417" t="s">
        <v>211</v>
      </c>
      <c r="E198" s="249" t="s">
        <v>58</v>
      </c>
      <c r="F198" s="249" t="s">
        <v>58</v>
      </c>
      <c r="G198" s="241">
        <f t="shared" si="47"/>
        <v>0</v>
      </c>
      <c r="H198" s="241">
        <f t="shared" ref="H198:S198" si="49">H199+H200+H201+H202+H203</f>
        <v>0</v>
      </c>
      <c r="I198" s="241">
        <f t="shared" si="49"/>
        <v>0</v>
      </c>
      <c r="J198" s="241">
        <f t="shared" si="49"/>
        <v>0</v>
      </c>
      <c r="K198" s="241">
        <f t="shared" si="49"/>
        <v>0</v>
      </c>
      <c r="L198" s="241">
        <f t="shared" si="49"/>
        <v>0</v>
      </c>
      <c r="M198" s="241">
        <f t="shared" si="49"/>
        <v>0</v>
      </c>
      <c r="N198" s="241">
        <f t="shared" si="49"/>
        <v>0</v>
      </c>
      <c r="O198" s="241">
        <f t="shared" si="49"/>
        <v>0</v>
      </c>
      <c r="P198" s="241">
        <f t="shared" si="49"/>
        <v>0</v>
      </c>
      <c r="Q198" s="241">
        <f t="shared" si="49"/>
        <v>0</v>
      </c>
      <c r="R198" s="241">
        <f t="shared" si="49"/>
        <v>0</v>
      </c>
      <c r="S198" s="241">
        <f t="shared" si="49"/>
        <v>0</v>
      </c>
    </row>
    <row r="199" spans="2:19" x14ac:dyDescent="0.2">
      <c r="B199" s="438"/>
      <c r="C199" s="321"/>
      <c r="D199" s="417"/>
      <c r="E199" s="250" t="s">
        <v>60</v>
      </c>
      <c r="F199" s="250" t="s">
        <v>61</v>
      </c>
      <c r="G199" s="241">
        <f t="shared" si="47"/>
        <v>0</v>
      </c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</row>
    <row r="200" spans="2:19" x14ac:dyDescent="0.2">
      <c r="B200" s="438"/>
      <c r="C200" s="321"/>
      <c r="D200" s="417"/>
      <c r="E200" s="250" t="s">
        <v>62</v>
      </c>
      <c r="F200" s="250" t="s">
        <v>62</v>
      </c>
      <c r="G200" s="241">
        <f t="shared" si="47"/>
        <v>0</v>
      </c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</row>
    <row r="201" spans="2:19" x14ac:dyDescent="0.2">
      <c r="B201" s="438"/>
      <c r="C201" s="321"/>
      <c r="D201" s="417"/>
      <c r="E201" s="250" t="s">
        <v>63</v>
      </c>
      <c r="F201" s="250" t="s">
        <v>61</v>
      </c>
      <c r="G201" s="241">
        <f t="shared" si="47"/>
        <v>0</v>
      </c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</row>
    <row r="202" spans="2:19" x14ac:dyDescent="0.2">
      <c r="B202" s="438"/>
      <c r="C202" s="321"/>
      <c r="D202" s="417"/>
      <c r="E202" s="250" t="s">
        <v>64</v>
      </c>
      <c r="F202" s="250" t="s">
        <v>65</v>
      </c>
      <c r="G202" s="241">
        <f t="shared" si="47"/>
        <v>0</v>
      </c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</row>
    <row r="203" spans="2:19" x14ac:dyDescent="0.2">
      <c r="B203" s="438"/>
      <c r="C203" s="321"/>
      <c r="D203" s="417"/>
      <c r="E203" s="227" t="s">
        <v>64</v>
      </c>
      <c r="F203" s="227" t="s">
        <v>66</v>
      </c>
      <c r="G203" s="241">
        <f t="shared" si="47"/>
        <v>0</v>
      </c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</row>
    <row r="204" spans="2:19" ht="14.1" customHeight="1" x14ac:dyDescent="0.2">
      <c r="B204" s="438" t="s">
        <v>94</v>
      </c>
      <c r="C204" s="321" t="s">
        <v>238</v>
      </c>
      <c r="D204" s="417" t="s">
        <v>211</v>
      </c>
      <c r="E204" s="249" t="s">
        <v>58</v>
      </c>
      <c r="F204" s="249" t="s">
        <v>58</v>
      </c>
      <c r="G204" s="241">
        <f t="shared" si="47"/>
        <v>0</v>
      </c>
      <c r="H204" s="241">
        <f t="shared" ref="H204:S204" si="50">H205+H206+H207+H208+H209</f>
        <v>0</v>
      </c>
      <c r="I204" s="241">
        <f t="shared" si="50"/>
        <v>0</v>
      </c>
      <c r="J204" s="241">
        <f t="shared" si="50"/>
        <v>0</v>
      </c>
      <c r="K204" s="241">
        <f t="shared" si="50"/>
        <v>0</v>
      </c>
      <c r="L204" s="241">
        <f t="shared" si="50"/>
        <v>0</v>
      </c>
      <c r="M204" s="241">
        <f t="shared" si="50"/>
        <v>0</v>
      </c>
      <c r="N204" s="241">
        <f t="shared" si="50"/>
        <v>0</v>
      </c>
      <c r="O204" s="241">
        <f t="shared" si="50"/>
        <v>0</v>
      </c>
      <c r="P204" s="241">
        <f t="shared" si="50"/>
        <v>0</v>
      </c>
      <c r="Q204" s="241">
        <f t="shared" si="50"/>
        <v>0</v>
      </c>
      <c r="R204" s="241">
        <f t="shared" si="50"/>
        <v>0</v>
      </c>
      <c r="S204" s="241">
        <f t="shared" si="50"/>
        <v>0</v>
      </c>
    </row>
    <row r="205" spans="2:19" x14ac:dyDescent="0.2">
      <c r="B205" s="438"/>
      <c r="C205" s="321"/>
      <c r="D205" s="417"/>
      <c r="E205" s="250" t="s">
        <v>60</v>
      </c>
      <c r="F205" s="250" t="s">
        <v>61</v>
      </c>
      <c r="G205" s="241">
        <f t="shared" si="47"/>
        <v>0</v>
      </c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</row>
    <row r="206" spans="2:19" x14ac:dyDescent="0.2">
      <c r="B206" s="438"/>
      <c r="C206" s="321"/>
      <c r="D206" s="417"/>
      <c r="E206" s="250" t="s">
        <v>62</v>
      </c>
      <c r="F206" s="250" t="s">
        <v>62</v>
      </c>
      <c r="G206" s="241">
        <f t="shared" si="47"/>
        <v>0</v>
      </c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</row>
    <row r="207" spans="2:19" x14ac:dyDescent="0.2">
      <c r="B207" s="438"/>
      <c r="C207" s="321"/>
      <c r="D207" s="417"/>
      <c r="E207" s="250" t="s">
        <v>63</v>
      </c>
      <c r="F207" s="250" t="s">
        <v>61</v>
      </c>
      <c r="G207" s="241">
        <f t="shared" si="47"/>
        <v>0</v>
      </c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</row>
    <row r="208" spans="2:19" x14ac:dyDescent="0.2">
      <c r="B208" s="438"/>
      <c r="C208" s="321"/>
      <c r="D208" s="417"/>
      <c r="E208" s="250" t="s">
        <v>64</v>
      </c>
      <c r="F208" s="250" t="s">
        <v>65</v>
      </c>
      <c r="G208" s="241">
        <f t="shared" si="47"/>
        <v>0</v>
      </c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</row>
    <row r="209" spans="2:19" x14ac:dyDescent="0.2">
      <c r="B209" s="438"/>
      <c r="C209" s="321"/>
      <c r="D209" s="417"/>
      <c r="E209" s="227" t="s">
        <v>64</v>
      </c>
      <c r="F209" s="227" t="s">
        <v>66</v>
      </c>
      <c r="G209" s="241">
        <f t="shared" si="47"/>
        <v>0</v>
      </c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</row>
    <row r="210" spans="2:19" ht="14.1" customHeight="1" x14ac:dyDescent="0.2">
      <c r="B210" s="438" t="s">
        <v>95</v>
      </c>
      <c r="C210" s="321" t="s">
        <v>239</v>
      </c>
      <c r="D210" s="417" t="s">
        <v>211</v>
      </c>
      <c r="E210" s="249" t="s">
        <v>58</v>
      </c>
      <c r="F210" s="249" t="s">
        <v>58</v>
      </c>
      <c r="G210" s="241">
        <f t="shared" si="47"/>
        <v>2801600</v>
      </c>
      <c r="H210" s="241">
        <f t="shared" ref="H210:S210" si="51">H211+H212+H213+H214+H215</f>
        <v>823671</v>
      </c>
      <c r="I210" s="241">
        <f t="shared" si="51"/>
        <v>190446</v>
      </c>
      <c r="J210" s="241">
        <f t="shared" si="51"/>
        <v>210900</v>
      </c>
      <c r="K210" s="241">
        <f t="shared" si="51"/>
        <v>55032</v>
      </c>
      <c r="L210" s="241">
        <f t="shared" si="51"/>
        <v>203951</v>
      </c>
      <c r="M210" s="241">
        <f t="shared" si="51"/>
        <v>130501</v>
      </c>
      <c r="N210" s="241">
        <f t="shared" si="51"/>
        <v>199923</v>
      </c>
      <c r="O210" s="241">
        <f t="shared" si="51"/>
        <v>216561</v>
      </c>
      <c r="P210" s="241">
        <f t="shared" si="51"/>
        <v>176621</v>
      </c>
      <c r="Q210" s="241">
        <f t="shared" si="51"/>
        <v>145335</v>
      </c>
      <c r="R210" s="241">
        <f t="shared" si="51"/>
        <v>196401</v>
      </c>
      <c r="S210" s="241">
        <f t="shared" si="51"/>
        <v>252258</v>
      </c>
    </row>
    <row r="211" spans="2:19" x14ac:dyDescent="0.2">
      <c r="B211" s="438"/>
      <c r="C211" s="321"/>
      <c r="D211" s="417"/>
      <c r="E211" s="250" t="s">
        <v>60</v>
      </c>
      <c r="F211" s="250" t="s">
        <v>61</v>
      </c>
      <c r="G211" s="241">
        <f t="shared" si="47"/>
        <v>0</v>
      </c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</row>
    <row r="212" spans="2:19" x14ac:dyDescent="0.2">
      <c r="B212" s="438"/>
      <c r="C212" s="321"/>
      <c r="D212" s="417"/>
      <c r="E212" s="250" t="s">
        <v>62</v>
      </c>
      <c r="F212" s="250" t="s">
        <v>62</v>
      </c>
      <c r="G212" s="241">
        <f t="shared" si="47"/>
        <v>0</v>
      </c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</row>
    <row r="213" spans="2:19" x14ac:dyDescent="0.2">
      <c r="B213" s="438"/>
      <c r="C213" s="321"/>
      <c r="D213" s="417"/>
      <c r="E213" s="250" t="s">
        <v>63</v>
      </c>
      <c r="F213" s="250" t="s">
        <v>61</v>
      </c>
      <c r="G213" s="241">
        <f t="shared" si="47"/>
        <v>0</v>
      </c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</row>
    <row r="214" spans="2:19" x14ac:dyDescent="0.2">
      <c r="B214" s="438"/>
      <c r="C214" s="321"/>
      <c r="D214" s="417"/>
      <c r="E214" s="250" t="s">
        <v>64</v>
      </c>
      <c r="F214" s="250" t="s">
        <v>65</v>
      </c>
      <c r="G214" s="241">
        <f t="shared" si="47"/>
        <v>2801600</v>
      </c>
      <c r="H214" s="251">
        <v>823671</v>
      </c>
      <c r="I214" s="251">
        <v>190446</v>
      </c>
      <c r="J214" s="251">
        <v>210900</v>
      </c>
      <c r="K214" s="251">
        <v>55032</v>
      </c>
      <c r="L214" s="251">
        <v>203951</v>
      </c>
      <c r="M214" s="251">
        <v>130501</v>
      </c>
      <c r="N214" s="251">
        <v>199923</v>
      </c>
      <c r="O214" s="251">
        <v>216561</v>
      </c>
      <c r="P214" s="251">
        <v>176621</v>
      </c>
      <c r="Q214" s="251">
        <v>145335</v>
      </c>
      <c r="R214" s="251">
        <v>196401</v>
      </c>
      <c r="S214" s="251">
        <v>252258</v>
      </c>
    </row>
    <row r="215" spans="2:19" x14ac:dyDescent="0.2">
      <c r="B215" s="438"/>
      <c r="C215" s="321"/>
      <c r="D215" s="417"/>
      <c r="E215" s="227" t="s">
        <v>64</v>
      </c>
      <c r="F215" s="227" t="s">
        <v>66</v>
      </c>
      <c r="G215" s="241">
        <f t="shared" si="47"/>
        <v>0</v>
      </c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</row>
    <row r="216" spans="2:19" x14ac:dyDescent="0.2">
      <c r="B216" s="248" t="s">
        <v>74</v>
      </c>
      <c r="C216" s="68" t="s">
        <v>58</v>
      </c>
      <c r="D216" s="227" t="s">
        <v>58</v>
      </c>
      <c r="E216" s="227" t="s">
        <v>58</v>
      </c>
      <c r="F216" s="227" t="s">
        <v>58</v>
      </c>
      <c r="G216" s="241" t="s">
        <v>58</v>
      </c>
      <c r="H216" s="227" t="s">
        <v>58</v>
      </c>
      <c r="I216" s="227" t="s">
        <v>58</v>
      </c>
      <c r="J216" s="227" t="s">
        <v>58</v>
      </c>
      <c r="K216" s="68" t="s">
        <v>58</v>
      </c>
      <c r="L216" s="227" t="s">
        <v>58</v>
      </c>
      <c r="M216" s="227" t="s">
        <v>58</v>
      </c>
      <c r="N216" s="227" t="s">
        <v>58</v>
      </c>
      <c r="O216" s="68" t="s">
        <v>58</v>
      </c>
      <c r="P216" s="227" t="s">
        <v>58</v>
      </c>
      <c r="Q216" s="227" t="s">
        <v>58</v>
      </c>
      <c r="R216" s="227" t="s">
        <v>58</v>
      </c>
      <c r="S216" s="227" t="s">
        <v>58</v>
      </c>
    </row>
    <row r="217" spans="2:19" ht="14.1" customHeight="1" x14ac:dyDescent="0.2">
      <c r="B217" s="255" t="s">
        <v>97</v>
      </c>
      <c r="C217" s="321" t="s">
        <v>239</v>
      </c>
      <c r="D217" s="417" t="s">
        <v>211</v>
      </c>
      <c r="E217" s="227" t="s">
        <v>58</v>
      </c>
      <c r="F217" s="227" t="s">
        <v>58</v>
      </c>
      <c r="G217" s="241">
        <f>H217+I217+J217+K217+L217+M217+N217+O217+P217+Q217+R217+S217</f>
        <v>2048823</v>
      </c>
      <c r="H217" s="251">
        <v>352224</v>
      </c>
      <c r="I217" s="251">
        <v>148446</v>
      </c>
      <c r="J217" s="251">
        <v>158900</v>
      </c>
      <c r="K217" s="251">
        <v>170232</v>
      </c>
      <c r="L217" s="251">
        <v>171950</v>
      </c>
      <c r="M217" s="251">
        <v>158800</v>
      </c>
      <c r="N217" s="251">
        <v>133677</v>
      </c>
      <c r="O217" s="251">
        <v>184560</v>
      </c>
      <c r="P217" s="251">
        <v>144620</v>
      </c>
      <c r="Q217" s="251">
        <v>118934</v>
      </c>
      <c r="R217" s="251">
        <v>170000</v>
      </c>
      <c r="S217" s="251">
        <v>136480</v>
      </c>
    </row>
    <row r="218" spans="2:19" x14ac:dyDescent="0.2">
      <c r="B218" s="255" t="s">
        <v>98</v>
      </c>
      <c r="C218" s="321"/>
      <c r="D218" s="417"/>
      <c r="E218" s="227" t="s">
        <v>58</v>
      </c>
      <c r="F218" s="227" t="s">
        <v>58</v>
      </c>
      <c r="G218" s="241">
        <f>H218+I218+J218+K218+L218+M218+N218+O218+P218+Q218+R218+S218</f>
        <v>75000</v>
      </c>
      <c r="H218" s="251">
        <v>10000</v>
      </c>
      <c r="I218" s="251">
        <v>10000</v>
      </c>
      <c r="J218" s="251">
        <v>20000</v>
      </c>
      <c r="K218" s="251">
        <v>10000</v>
      </c>
      <c r="L218" s="251">
        <v>10000</v>
      </c>
      <c r="M218" s="251">
        <v>10000</v>
      </c>
      <c r="N218" s="251">
        <v>5000</v>
      </c>
      <c r="O218" s="251"/>
      <c r="P218" s="251"/>
      <c r="Q218" s="251"/>
      <c r="R218" s="251"/>
      <c r="S218" s="251"/>
    </row>
    <row r="219" spans="2:19" x14ac:dyDescent="0.2">
      <c r="B219" s="255" t="s">
        <v>99</v>
      </c>
      <c r="C219" s="321"/>
      <c r="D219" s="417"/>
      <c r="E219" s="227" t="s">
        <v>58</v>
      </c>
      <c r="F219" s="227" t="s">
        <v>58</v>
      </c>
      <c r="G219" s="241">
        <f>H219+I219+J219+K219+L219+M219+N219+O219+P219+Q219+R219+S219</f>
        <v>384000</v>
      </c>
      <c r="H219" s="251">
        <v>32000</v>
      </c>
      <c r="I219" s="251">
        <v>32000</v>
      </c>
      <c r="J219" s="251">
        <v>32000</v>
      </c>
      <c r="K219" s="251">
        <v>32000</v>
      </c>
      <c r="L219" s="251">
        <v>32000</v>
      </c>
      <c r="M219" s="251">
        <v>32000</v>
      </c>
      <c r="N219" s="251">
        <v>32000</v>
      </c>
      <c r="O219" s="251">
        <v>32000</v>
      </c>
      <c r="P219" s="251">
        <v>32000</v>
      </c>
      <c r="Q219" s="251">
        <v>32000</v>
      </c>
      <c r="R219" s="251">
        <v>32000</v>
      </c>
      <c r="S219" s="251">
        <v>32000</v>
      </c>
    </row>
    <row r="220" spans="2:19" x14ac:dyDescent="0.2">
      <c r="B220" s="255" t="s">
        <v>100</v>
      </c>
      <c r="C220" s="321"/>
      <c r="D220" s="417"/>
      <c r="E220" s="227" t="s">
        <v>58</v>
      </c>
      <c r="F220" s="227" t="s">
        <v>58</v>
      </c>
      <c r="G220" s="241">
        <f>H220+I220+J220+K220+L220+M220+N220+O220+P220+Q220+R220+S220</f>
        <v>240000</v>
      </c>
      <c r="H220" s="251">
        <v>240000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</row>
    <row r="221" spans="2:19" ht="15" x14ac:dyDescent="0.2">
      <c r="B221" s="236" t="s">
        <v>101</v>
      </c>
      <c r="C221" s="68" t="s">
        <v>58</v>
      </c>
      <c r="D221" s="227" t="s">
        <v>58</v>
      </c>
      <c r="E221" s="227" t="s">
        <v>58</v>
      </c>
      <c r="F221" s="227" t="s">
        <v>58</v>
      </c>
      <c r="G221" s="241">
        <f>H221+I221+J221+K221+L221+M221+N221+O221+P221+Q221+R221+S221</f>
        <v>0</v>
      </c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</row>
  </sheetData>
  <sheetProtection algorithmName="SHA-512" hashValue="J+Una6rCETR4lVS8Rubr5lyWG/mZIaSO8z8AFHG7l64hVrFQP+ZMNHfz1U2lcSFSM/CZF/ICxRnxEcreTN9mrg==" saltValue="ubc/9tHGrLXc9n4JrCiaSw==" spinCount="100000" sheet="1" objects="1" scenarios="1"/>
  <customSheetViews>
    <customSheetView guid="{FC81ACF6-41EA-474E-9271-A039BE964AC6}" scale="80" topLeftCell="J10">
      <selection pane="bottomLeft" activeCell="G217" sqref="G217"/>
      <pageMargins left="0.39374999999999999" right="0.39374999999999999" top="0.15763888888888899" bottom="0.15763888888888899" header="0.51180555555555496" footer="0.15763888888888899"/>
      <printOptions horizontalCentered="1"/>
      <pageSetup paperSize="9" scale="45" firstPageNumber="0" orientation="landscape" verticalDpi="300" r:id="rId1"/>
      <headerFooter>
        <oddFooter>&amp;C&amp;P</oddFooter>
      </headerFooter>
    </customSheetView>
    <customSheetView guid="{5471717A-CEAE-4129-AD80-B9750FD3D24E}" scale="80" topLeftCell="F10">
      <pane ySplit="9" topLeftCell="A13" activePane="bottomLeft"/>
      <selection pane="bottomLeft" activeCell="J80" sqref="J80"/>
      <pageMargins left="0.39374999999999999" right="0.39374999999999999" top="0.15763888888888899" bottom="0.15763888888888899" header="0.51180555555555496" footer="0.15763888888888899"/>
      <printOptions horizontalCentered="1"/>
      <pageSetup paperSize="9" scale="45" firstPageNumber="0" orientation="landscape" verticalDpi="300" r:id="rId2"/>
      <headerFooter>
        <oddFooter>&amp;C&amp;P</oddFooter>
      </headerFooter>
    </customSheetView>
  </customSheetViews>
  <mergeCells count="88">
    <mergeCell ref="R1:S1"/>
    <mergeCell ref="M2:S2"/>
    <mergeCell ref="P4:S4"/>
    <mergeCell ref="P5:S5"/>
    <mergeCell ref="Q6:R6"/>
    <mergeCell ref="P7:S7"/>
    <mergeCell ref="M8:S8"/>
    <mergeCell ref="Q9:S9"/>
    <mergeCell ref="B11:S11"/>
    <mergeCell ref="B12:S12"/>
    <mergeCell ref="B13:S13"/>
    <mergeCell ref="B14:S14"/>
    <mergeCell ref="B15:S15"/>
    <mergeCell ref="B17:B18"/>
    <mergeCell ref="C17:C18"/>
    <mergeCell ref="D17:D18"/>
    <mergeCell ref="E17:E18"/>
    <mergeCell ref="F17:F18"/>
    <mergeCell ref="G17:G18"/>
    <mergeCell ref="H17:S17"/>
    <mergeCell ref="B24:B29"/>
    <mergeCell ref="C24:C29"/>
    <mergeCell ref="D24:D29"/>
    <mergeCell ref="B30:B35"/>
    <mergeCell ref="C30:C35"/>
    <mergeCell ref="D30:D35"/>
    <mergeCell ref="B36:B41"/>
    <mergeCell ref="C36:C41"/>
    <mergeCell ref="D36:D41"/>
    <mergeCell ref="B46:B51"/>
    <mergeCell ref="C46:C51"/>
    <mergeCell ref="D46:D51"/>
    <mergeCell ref="B54:B71"/>
    <mergeCell ref="C54:C71"/>
    <mergeCell ref="D54:D59"/>
    <mergeCell ref="D60:D65"/>
    <mergeCell ref="D66:D71"/>
    <mergeCell ref="B72:B77"/>
    <mergeCell ref="C72:C77"/>
    <mergeCell ref="D72:D77"/>
    <mergeCell ref="B78:B83"/>
    <mergeCell ref="C78:C83"/>
    <mergeCell ref="D78:D83"/>
    <mergeCell ref="B86:B97"/>
    <mergeCell ref="C86:C97"/>
    <mergeCell ref="D86:D91"/>
    <mergeCell ref="D92:D97"/>
    <mergeCell ref="C99:C101"/>
    <mergeCell ref="D99:D101"/>
    <mergeCell ref="B104:B109"/>
    <mergeCell ref="C104:C109"/>
    <mergeCell ref="D104:D109"/>
    <mergeCell ref="B112:B117"/>
    <mergeCell ref="C112:C117"/>
    <mergeCell ref="D112:D117"/>
    <mergeCell ref="B120:B125"/>
    <mergeCell ref="C120:C125"/>
    <mergeCell ref="D120:D125"/>
    <mergeCell ref="B128:B133"/>
    <mergeCell ref="C128:C133"/>
    <mergeCell ref="D128:D133"/>
    <mergeCell ref="B134:B139"/>
    <mergeCell ref="C134:C139"/>
    <mergeCell ref="D134:D139"/>
    <mergeCell ref="B142:B189"/>
    <mergeCell ref="C142:C189"/>
    <mergeCell ref="D142:D147"/>
    <mergeCell ref="D148:D153"/>
    <mergeCell ref="D154:D159"/>
    <mergeCell ref="D160:D165"/>
    <mergeCell ref="D166:D171"/>
    <mergeCell ref="D172:D177"/>
    <mergeCell ref="D178:D183"/>
    <mergeCell ref="D184:D189"/>
    <mergeCell ref="B192:B197"/>
    <mergeCell ref="C192:C197"/>
    <mergeCell ref="D192:D197"/>
    <mergeCell ref="B198:B203"/>
    <mergeCell ref="C198:C203"/>
    <mergeCell ref="D198:D203"/>
    <mergeCell ref="C217:C220"/>
    <mergeCell ref="D217:D220"/>
    <mergeCell ref="B204:B209"/>
    <mergeCell ref="C204:C209"/>
    <mergeCell ref="D204:D209"/>
    <mergeCell ref="B210:B215"/>
    <mergeCell ref="C210:C215"/>
    <mergeCell ref="D210:D215"/>
  </mergeCells>
  <printOptions horizontalCentered="1"/>
  <pageMargins left="0.39374999999999999" right="0.39374999999999999" top="0.15763888888888899" bottom="0.15763888888888899" header="0.51180555555555496" footer="0.15763888888888899"/>
  <pageSetup paperSize="9" scale="45" firstPageNumber="0" orientation="landscape" verticalDpi="300" r:id="rId3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1:AJ221"/>
  <sheetViews>
    <sheetView view="pageBreakPreview" zoomScale="60" zoomScaleNormal="113" workbookViewId="0">
      <selection activeCell="B12" sqref="B12:S12"/>
    </sheetView>
  </sheetViews>
  <sheetFormatPr defaultRowHeight="12.75" x14ac:dyDescent="0.2"/>
  <cols>
    <col min="1" max="1" width="1.140625"/>
    <col min="2" max="2" width="50.28515625"/>
    <col min="3" max="3" width="10.28515625"/>
    <col min="4" max="4" width="13"/>
    <col min="5" max="5" width="9.42578125"/>
    <col min="6" max="6" width="10.42578125"/>
    <col min="7" max="7" width="14.85546875"/>
    <col min="8" max="16" width="13.140625"/>
    <col min="17" max="17" width="15.5703125"/>
    <col min="18" max="18" width="15.28515625"/>
    <col min="19" max="19" width="17.42578125"/>
    <col min="20" max="1025" width="8.28515625"/>
  </cols>
  <sheetData>
    <row r="1" spans="2:36" x14ac:dyDescent="0.2">
      <c r="H1" s="7"/>
      <c r="I1" s="7"/>
      <c r="J1" s="7"/>
      <c r="K1" s="7"/>
      <c r="L1" s="7"/>
      <c r="M1" s="208"/>
      <c r="N1" s="208"/>
      <c r="O1" s="208"/>
      <c r="P1" s="208"/>
      <c r="Q1" s="448" t="str">
        <f>'Касс. план (50400)'!Q1</f>
        <v>к протоколу №15 от  29.12.2018г.</v>
      </c>
      <c r="R1" s="448"/>
      <c r="S1" s="448"/>
    </row>
    <row r="2" spans="2:36" ht="12.75" customHeight="1" x14ac:dyDescent="0.2">
      <c r="H2" s="7"/>
      <c r="I2" s="7"/>
      <c r="J2" s="7"/>
      <c r="K2" s="7"/>
      <c r="L2" s="7"/>
      <c r="M2" s="433"/>
      <c r="N2" s="433"/>
      <c r="O2" s="433"/>
      <c r="P2" s="433"/>
      <c r="Q2" s="433"/>
      <c r="R2" s="433"/>
      <c r="S2" s="433"/>
    </row>
    <row r="3" spans="2:36" x14ac:dyDescent="0.2">
      <c r="H3" s="7"/>
      <c r="I3" s="7"/>
      <c r="J3" s="7"/>
      <c r="K3" s="7"/>
      <c r="L3" s="7"/>
      <c r="M3" s="208"/>
      <c r="N3" s="208"/>
      <c r="O3" s="208"/>
      <c r="P3" s="208"/>
      <c r="Q3" s="208"/>
      <c r="R3" s="208"/>
      <c r="S3" s="210"/>
    </row>
    <row r="4" spans="2:36" ht="13.15" customHeight="1" x14ac:dyDescent="0.2">
      <c r="H4" s="7"/>
      <c r="I4" s="7"/>
      <c r="J4" s="7"/>
      <c r="K4" s="7"/>
      <c r="L4" s="7"/>
      <c r="M4" s="211"/>
      <c r="N4" s="211"/>
      <c r="O4" s="211"/>
      <c r="P4" s="434" t="s">
        <v>244</v>
      </c>
      <c r="Q4" s="434"/>
      <c r="R4" s="434"/>
      <c r="S4" s="434"/>
    </row>
    <row r="5" spans="2:36" ht="24.75" customHeight="1" x14ac:dyDescent="0.2">
      <c r="H5" s="7"/>
      <c r="I5" s="7"/>
      <c r="J5" s="7"/>
      <c r="K5" s="7"/>
      <c r="L5" s="7"/>
      <c r="M5" s="214"/>
      <c r="N5" s="214"/>
      <c r="O5" s="214"/>
      <c r="P5" s="447"/>
      <c r="Q5" s="447"/>
      <c r="R5" s="447"/>
      <c r="S5" s="447"/>
    </row>
    <row r="6" spans="2:36" ht="11.45" customHeight="1" x14ac:dyDescent="0.2">
      <c r="H6" s="7"/>
      <c r="I6" s="7"/>
      <c r="J6" s="7"/>
      <c r="K6" s="7"/>
      <c r="L6" s="7"/>
      <c r="M6" s="208"/>
      <c r="N6" s="208"/>
      <c r="O6" s="208"/>
      <c r="P6" s="208"/>
      <c r="Q6" s="436" t="s">
        <v>245</v>
      </c>
      <c r="R6" s="436"/>
      <c r="S6" s="213"/>
    </row>
    <row r="7" spans="2:36" ht="15.6" customHeight="1" x14ac:dyDescent="0.2">
      <c r="H7" s="7"/>
      <c r="I7" s="7"/>
      <c r="J7" s="7"/>
      <c r="K7" s="7"/>
      <c r="L7" s="7"/>
      <c r="M7" s="213"/>
      <c r="N7" s="213"/>
      <c r="O7" s="213"/>
      <c r="P7" s="444" t="str">
        <f>'Касс. план (50400)'!P7</f>
        <v xml:space="preserve">                                 Т.А. Левина                                     </v>
      </c>
      <c r="Q7" s="444"/>
      <c r="R7" s="444"/>
      <c r="S7" s="444"/>
    </row>
    <row r="8" spans="2:36" ht="10.9" customHeight="1" x14ac:dyDescent="0.2">
      <c r="H8" s="7"/>
      <c r="I8" s="7"/>
      <c r="J8" s="7"/>
      <c r="K8" s="7"/>
      <c r="L8" s="7"/>
      <c r="M8" s="429" t="s">
        <v>247</v>
      </c>
      <c r="N8" s="429"/>
      <c r="O8" s="429"/>
      <c r="P8" s="429"/>
      <c r="Q8" s="429"/>
      <c r="R8" s="429"/>
      <c r="S8" s="429"/>
    </row>
    <row r="9" spans="2:36" x14ac:dyDescent="0.2">
      <c r="H9" s="7"/>
      <c r="I9" s="7"/>
      <c r="J9" s="7"/>
      <c r="K9" s="7"/>
      <c r="L9" s="7"/>
      <c r="N9" s="217"/>
      <c r="O9" s="217"/>
      <c r="P9" s="217"/>
      <c r="Q9" s="445" t="str">
        <f>'Касс. план (50400)'!Q9</f>
        <v>"29" декабря 2018  года</v>
      </c>
      <c r="R9" s="445"/>
      <c r="S9" s="445"/>
    </row>
    <row r="11" spans="2:36" ht="17.850000000000001" customHeight="1" x14ac:dyDescent="0.2">
      <c r="B11" s="442" t="s">
        <v>248</v>
      </c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</row>
    <row r="12" spans="2:36" ht="13.9" customHeight="1" x14ac:dyDescent="0.2">
      <c r="B12" s="446" t="s">
        <v>312</v>
      </c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</row>
    <row r="13" spans="2:36" ht="14.1" customHeight="1" x14ac:dyDescent="0.2">
      <c r="B13" s="440" t="s">
        <v>250</v>
      </c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</row>
    <row r="14" spans="2:36" ht="12.75" customHeight="1" x14ac:dyDescent="0.2">
      <c r="B14" s="297" t="str">
        <f>'Касс. план (50400)'!B14:S14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5"/>
      <c r="AG14" s="5"/>
      <c r="AH14" s="5"/>
      <c r="AI14" s="5"/>
      <c r="AJ14" s="5"/>
    </row>
    <row r="15" spans="2:36" ht="14.1" customHeight="1" x14ac:dyDescent="0.2">
      <c r="B15" s="440" t="s">
        <v>251</v>
      </c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2:36" x14ac:dyDescent="0.2"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2:25" ht="12.75" customHeight="1" x14ac:dyDescent="0.2">
      <c r="B17" s="424" t="s">
        <v>27</v>
      </c>
      <c r="C17" s="425" t="s">
        <v>28</v>
      </c>
      <c r="D17" s="425" t="s">
        <v>252</v>
      </c>
      <c r="E17" s="425" t="s">
        <v>159</v>
      </c>
      <c r="F17" s="425" t="s">
        <v>160</v>
      </c>
      <c r="G17" s="427" t="str">
        <f>'Касс. план (50400)'!G17</f>
        <v>Всего на 2019 год</v>
      </c>
      <c r="H17" s="425" t="s">
        <v>278</v>
      </c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2:25" ht="18" customHeight="1" x14ac:dyDescent="0.2">
      <c r="B18" s="424"/>
      <c r="C18" s="425"/>
      <c r="D18" s="425"/>
      <c r="E18" s="425"/>
      <c r="F18" s="425"/>
      <c r="G18" s="427"/>
      <c r="H18" s="239" t="s">
        <v>279</v>
      </c>
      <c r="I18" s="239" t="s">
        <v>280</v>
      </c>
      <c r="J18" s="239" t="s">
        <v>257</v>
      </c>
      <c r="K18" s="239" t="s">
        <v>258</v>
      </c>
      <c r="L18" s="239" t="s">
        <v>259</v>
      </c>
      <c r="M18" s="239" t="s">
        <v>260</v>
      </c>
      <c r="N18" s="239" t="s">
        <v>261</v>
      </c>
      <c r="O18" s="239" t="s">
        <v>262</v>
      </c>
      <c r="P18" s="239" t="s">
        <v>263</v>
      </c>
      <c r="Q18" s="239" t="s">
        <v>264</v>
      </c>
      <c r="R18" s="239" t="s">
        <v>265</v>
      </c>
      <c r="S18" s="239" t="s">
        <v>266</v>
      </c>
    </row>
    <row r="19" spans="2:25" ht="18" customHeight="1" x14ac:dyDescent="0.2">
      <c r="B19" s="240" t="s">
        <v>48</v>
      </c>
      <c r="C19" s="256"/>
      <c r="D19" s="256"/>
      <c r="E19" s="256"/>
      <c r="F19" s="256"/>
      <c r="G19" s="241">
        <f>H19+I19+J19+K19+L19+M19+N19+O19+P19+Q19+R19+S19</f>
        <v>0</v>
      </c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</row>
    <row r="20" spans="2:25" ht="18" customHeight="1" x14ac:dyDescent="0.2">
      <c r="B20" s="243" t="s">
        <v>267</v>
      </c>
      <c r="C20" s="223" t="s">
        <v>58</v>
      </c>
      <c r="D20" s="224" t="s">
        <v>58</v>
      </c>
      <c r="E20" s="224" t="s">
        <v>58</v>
      </c>
      <c r="F20" s="224" t="s">
        <v>58</v>
      </c>
      <c r="G20" s="241">
        <f>H20+I20+J20+K20+L20+M20+N20+O20+P20+Q20+R20+S20</f>
        <v>0</v>
      </c>
      <c r="H20" s="244">
        <f t="shared" ref="H20:S20" si="0">H21-H19</f>
        <v>0</v>
      </c>
      <c r="I20" s="244">
        <f t="shared" si="0"/>
        <v>0</v>
      </c>
      <c r="J20" s="244">
        <f t="shared" si="0"/>
        <v>0</v>
      </c>
      <c r="K20" s="244">
        <f t="shared" si="0"/>
        <v>0</v>
      </c>
      <c r="L20" s="244">
        <f t="shared" si="0"/>
        <v>0</v>
      </c>
      <c r="M20" s="244">
        <f t="shared" si="0"/>
        <v>0</v>
      </c>
      <c r="N20" s="244">
        <f t="shared" si="0"/>
        <v>0</v>
      </c>
      <c r="O20" s="244">
        <f t="shared" si="0"/>
        <v>0</v>
      </c>
      <c r="P20" s="244">
        <f t="shared" si="0"/>
        <v>0</v>
      </c>
      <c r="Q20" s="244">
        <f t="shared" si="0"/>
        <v>0</v>
      </c>
      <c r="R20" s="244">
        <f t="shared" si="0"/>
        <v>0</v>
      </c>
      <c r="S20" s="244">
        <f t="shared" si="0"/>
        <v>0</v>
      </c>
    </row>
    <row r="21" spans="2:25" ht="18.75" customHeight="1" x14ac:dyDescent="0.2">
      <c r="B21" s="243" t="s">
        <v>56</v>
      </c>
      <c r="C21" s="223" t="s">
        <v>58</v>
      </c>
      <c r="D21" s="224" t="s">
        <v>58</v>
      </c>
      <c r="E21" s="224" t="s">
        <v>58</v>
      </c>
      <c r="F21" s="224" t="s">
        <v>58</v>
      </c>
      <c r="G21" s="241">
        <f>H21+I21+J21+K21+L21+M21+N21+O21+P21+Q21+R21+S21</f>
        <v>0</v>
      </c>
      <c r="H21" s="241">
        <f t="shared" ref="H21:S21" si="1">H23+H44+H190+H126+H118+H140</f>
        <v>0</v>
      </c>
      <c r="I21" s="241">
        <f t="shared" si="1"/>
        <v>0</v>
      </c>
      <c r="J21" s="241">
        <f t="shared" si="1"/>
        <v>0</v>
      </c>
      <c r="K21" s="241">
        <f t="shared" si="1"/>
        <v>0</v>
      </c>
      <c r="L21" s="241">
        <f t="shared" si="1"/>
        <v>0</v>
      </c>
      <c r="M21" s="241">
        <f t="shared" si="1"/>
        <v>0</v>
      </c>
      <c r="N21" s="241">
        <f t="shared" si="1"/>
        <v>0</v>
      </c>
      <c r="O21" s="241">
        <f t="shared" si="1"/>
        <v>0</v>
      </c>
      <c r="P21" s="241">
        <f t="shared" si="1"/>
        <v>0</v>
      </c>
      <c r="Q21" s="241">
        <f t="shared" si="1"/>
        <v>0</v>
      </c>
      <c r="R21" s="241">
        <f t="shared" si="1"/>
        <v>0</v>
      </c>
      <c r="S21" s="241">
        <f t="shared" si="1"/>
        <v>0</v>
      </c>
    </row>
    <row r="22" spans="2:25" ht="21" customHeight="1" x14ac:dyDescent="0.2">
      <c r="B22" s="62" t="s">
        <v>19</v>
      </c>
      <c r="C22" s="68" t="s">
        <v>58</v>
      </c>
      <c r="D22" s="227" t="s">
        <v>58</v>
      </c>
      <c r="E22" s="227" t="s">
        <v>58</v>
      </c>
      <c r="F22" s="227" t="s">
        <v>58</v>
      </c>
      <c r="G22" s="245" t="s">
        <v>58</v>
      </c>
      <c r="H22" s="227" t="s">
        <v>58</v>
      </c>
      <c r="I22" s="227" t="s">
        <v>58</v>
      </c>
      <c r="J22" s="227" t="s">
        <v>58</v>
      </c>
      <c r="K22" s="68" t="s">
        <v>58</v>
      </c>
      <c r="L22" s="227" t="s">
        <v>58</v>
      </c>
      <c r="M22" s="227" t="s">
        <v>58</v>
      </c>
      <c r="N22" s="227" t="s">
        <v>58</v>
      </c>
      <c r="O22" s="68" t="s">
        <v>58</v>
      </c>
      <c r="P22" s="227" t="s">
        <v>58</v>
      </c>
      <c r="Q22" s="227" t="s">
        <v>58</v>
      </c>
      <c r="R22" s="227" t="s">
        <v>58</v>
      </c>
      <c r="S22" s="227" t="s">
        <v>58</v>
      </c>
      <c r="Y22" t="s">
        <v>281</v>
      </c>
    </row>
    <row r="23" spans="2:25" ht="28.7" customHeight="1" x14ac:dyDescent="0.2">
      <c r="B23" s="246" t="s">
        <v>57</v>
      </c>
      <c r="C23" s="71">
        <v>210</v>
      </c>
      <c r="D23" s="224" t="s">
        <v>58</v>
      </c>
      <c r="E23" s="224" t="s">
        <v>58</v>
      </c>
      <c r="F23" s="224" t="s">
        <v>58</v>
      </c>
      <c r="G23" s="241">
        <f t="shared" ref="G23:G44" si="2">H23+I23+J23+K23+L23+M23+N23+O23+P23+Q23+R23+S23</f>
        <v>0</v>
      </c>
      <c r="H23" s="247">
        <f t="shared" ref="H23:S23" si="3">H24+H30+H36</f>
        <v>0</v>
      </c>
      <c r="I23" s="247">
        <f t="shared" si="3"/>
        <v>0</v>
      </c>
      <c r="J23" s="247">
        <f t="shared" si="3"/>
        <v>0</v>
      </c>
      <c r="K23" s="247">
        <f t="shared" si="3"/>
        <v>0</v>
      </c>
      <c r="L23" s="247">
        <f t="shared" si="3"/>
        <v>0</v>
      </c>
      <c r="M23" s="247">
        <f t="shared" si="3"/>
        <v>0</v>
      </c>
      <c r="N23" s="247">
        <f t="shared" si="3"/>
        <v>0</v>
      </c>
      <c r="O23" s="247">
        <f t="shared" si="3"/>
        <v>0</v>
      </c>
      <c r="P23" s="247">
        <f t="shared" si="3"/>
        <v>0</v>
      </c>
      <c r="Q23" s="247">
        <f t="shared" si="3"/>
        <v>0</v>
      </c>
      <c r="R23" s="247">
        <f t="shared" si="3"/>
        <v>0</v>
      </c>
      <c r="S23" s="247">
        <f t="shared" si="3"/>
        <v>0</v>
      </c>
    </row>
    <row r="24" spans="2:25" ht="27.6" customHeight="1" x14ac:dyDescent="0.2">
      <c r="B24" s="438" t="s">
        <v>59</v>
      </c>
      <c r="C24" s="425">
        <v>211</v>
      </c>
      <c r="D24" s="439">
        <v>111</v>
      </c>
      <c r="E24" s="249" t="s">
        <v>58</v>
      </c>
      <c r="F24" s="249" t="s">
        <v>58</v>
      </c>
      <c r="G24" s="241">
        <f t="shared" si="2"/>
        <v>0</v>
      </c>
      <c r="H24" s="241">
        <f t="shared" ref="H24:S24" si="4">H25+H26+H27+H28+H29</f>
        <v>0</v>
      </c>
      <c r="I24" s="241">
        <f t="shared" si="4"/>
        <v>0</v>
      </c>
      <c r="J24" s="241">
        <f t="shared" si="4"/>
        <v>0</v>
      </c>
      <c r="K24" s="241">
        <f t="shared" si="4"/>
        <v>0</v>
      </c>
      <c r="L24" s="241">
        <f t="shared" si="4"/>
        <v>0</v>
      </c>
      <c r="M24" s="241">
        <f t="shared" si="4"/>
        <v>0</v>
      </c>
      <c r="N24" s="241">
        <f t="shared" si="4"/>
        <v>0</v>
      </c>
      <c r="O24" s="241">
        <f t="shared" si="4"/>
        <v>0</v>
      </c>
      <c r="P24" s="241">
        <f t="shared" si="4"/>
        <v>0</v>
      </c>
      <c r="Q24" s="241">
        <f t="shared" si="4"/>
        <v>0</v>
      </c>
      <c r="R24" s="241">
        <f t="shared" si="4"/>
        <v>0</v>
      </c>
      <c r="S24" s="241">
        <f t="shared" si="4"/>
        <v>0</v>
      </c>
    </row>
    <row r="25" spans="2:25" ht="21" customHeight="1" x14ac:dyDescent="0.2">
      <c r="B25" s="438"/>
      <c r="C25" s="425"/>
      <c r="D25" s="439"/>
      <c r="E25" s="250" t="s">
        <v>60</v>
      </c>
      <c r="F25" s="250" t="s">
        <v>61</v>
      </c>
      <c r="G25" s="241">
        <f t="shared" si="2"/>
        <v>0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</row>
    <row r="26" spans="2:25" ht="21" customHeight="1" x14ac:dyDescent="0.2">
      <c r="B26" s="438"/>
      <c r="C26" s="425"/>
      <c r="D26" s="439"/>
      <c r="E26" s="250" t="s">
        <v>62</v>
      </c>
      <c r="F26" s="250" t="s">
        <v>62</v>
      </c>
      <c r="G26" s="241">
        <f t="shared" si="2"/>
        <v>0</v>
      </c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</row>
    <row r="27" spans="2:25" ht="21" customHeight="1" x14ac:dyDescent="0.2">
      <c r="B27" s="438"/>
      <c r="C27" s="425"/>
      <c r="D27" s="439"/>
      <c r="E27" s="250" t="s">
        <v>63</v>
      </c>
      <c r="F27" s="250" t="s">
        <v>61</v>
      </c>
      <c r="G27" s="241">
        <f t="shared" si="2"/>
        <v>0</v>
      </c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</row>
    <row r="28" spans="2:25" ht="21" customHeight="1" x14ac:dyDescent="0.2">
      <c r="B28" s="438"/>
      <c r="C28" s="425"/>
      <c r="D28" s="439"/>
      <c r="E28" s="250" t="s">
        <v>64</v>
      </c>
      <c r="F28" s="250" t="s">
        <v>65</v>
      </c>
      <c r="G28" s="241">
        <f t="shared" si="2"/>
        <v>0</v>
      </c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</row>
    <row r="29" spans="2:25" ht="21.2" customHeight="1" x14ac:dyDescent="0.2">
      <c r="B29" s="438"/>
      <c r="C29" s="425"/>
      <c r="D29" s="439"/>
      <c r="E29" s="227" t="s">
        <v>64</v>
      </c>
      <c r="F29" s="227" t="s">
        <v>66</v>
      </c>
      <c r="G29" s="241">
        <f t="shared" si="2"/>
        <v>0</v>
      </c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</row>
    <row r="30" spans="2:25" ht="21" customHeight="1" x14ac:dyDescent="0.2">
      <c r="B30" s="438" t="s">
        <v>67</v>
      </c>
      <c r="C30" s="321" t="s">
        <v>68</v>
      </c>
      <c r="D30" s="417" t="s">
        <v>69</v>
      </c>
      <c r="E30" s="249" t="s">
        <v>58</v>
      </c>
      <c r="F30" s="249" t="s">
        <v>58</v>
      </c>
      <c r="G30" s="241">
        <f t="shared" si="2"/>
        <v>0</v>
      </c>
      <c r="H30" s="241">
        <f t="shared" ref="H30:S30" si="5">H31+H32+H33+H34+H35</f>
        <v>0</v>
      </c>
      <c r="I30" s="241">
        <f t="shared" si="5"/>
        <v>0</v>
      </c>
      <c r="J30" s="241">
        <f t="shared" si="5"/>
        <v>0</v>
      </c>
      <c r="K30" s="241">
        <f t="shared" si="5"/>
        <v>0</v>
      </c>
      <c r="L30" s="241">
        <f t="shared" si="5"/>
        <v>0</v>
      </c>
      <c r="M30" s="241">
        <f t="shared" si="5"/>
        <v>0</v>
      </c>
      <c r="N30" s="241">
        <f t="shared" si="5"/>
        <v>0</v>
      </c>
      <c r="O30" s="241">
        <f t="shared" si="5"/>
        <v>0</v>
      </c>
      <c r="P30" s="241">
        <f t="shared" si="5"/>
        <v>0</v>
      </c>
      <c r="Q30" s="241">
        <f t="shared" si="5"/>
        <v>0</v>
      </c>
      <c r="R30" s="241">
        <f t="shared" si="5"/>
        <v>0</v>
      </c>
      <c r="S30" s="241">
        <f t="shared" si="5"/>
        <v>0</v>
      </c>
    </row>
    <row r="31" spans="2:25" ht="21" customHeight="1" x14ac:dyDescent="0.2">
      <c r="B31" s="438"/>
      <c r="C31" s="321"/>
      <c r="D31" s="417"/>
      <c r="E31" s="250" t="s">
        <v>60</v>
      </c>
      <c r="F31" s="250" t="s">
        <v>61</v>
      </c>
      <c r="G31" s="241">
        <f t="shared" si="2"/>
        <v>0</v>
      </c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</row>
    <row r="32" spans="2:25" ht="10.5" customHeight="1" x14ac:dyDescent="0.2">
      <c r="B32" s="438"/>
      <c r="C32" s="321"/>
      <c r="D32" s="417"/>
      <c r="E32" s="250" t="s">
        <v>62</v>
      </c>
      <c r="F32" s="250" t="s">
        <v>62</v>
      </c>
      <c r="G32" s="241">
        <f t="shared" si="2"/>
        <v>0</v>
      </c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</row>
    <row r="33" spans="2:19" ht="20.25" customHeight="1" x14ac:dyDescent="0.2">
      <c r="B33" s="438"/>
      <c r="C33" s="321"/>
      <c r="D33" s="417"/>
      <c r="E33" s="250" t="s">
        <v>63</v>
      </c>
      <c r="F33" s="250" t="s">
        <v>61</v>
      </c>
      <c r="G33" s="241">
        <f t="shared" si="2"/>
        <v>0</v>
      </c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2:19" ht="21" customHeight="1" x14ac:dyDescent="0.2">
      <c r="B34" s="438"/>
      <c r="C34" s="321"/>
      <c r="D34" s="417"/>
      <c r="E34" s="250" t="s">
        <v>64</v>
      </c>
      <c r="F34" s="250" t="s">
        <v>65</v>
      </c>
      <c r="G34" s="241">
        <f t="shared" si="2"/>
        <v>0</v>
      </c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</row>
    <row r="35" spans="2:19" ht="21" customHeight="1" x14ac:dyDescent="0.2">
      <c r="B35" s="438"/>
      <c r="C35" s="321"/>
      <c r="D35" s="417"/>
      <c r="E35" s="227" t="s">
        <v>64</v>
      </c>
      <c r="F35" s="227" t="s">
        <v>66</v>
      </c>
      <c r="G35" s="241">
        <f t="shared" si="2"/>
        <v>0</v>
      </c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</row>
    <row r="36" spans="2:19" ht="21" customHeight="1" x14ac:dyDescent="0.2">
      <c r="B36" s="438" t="s">
        <v>70</v>
      </c>
      <c r="C36" s="320">
        <v>213</v>
      </c>
      <c r="D36" s="419">
        <v>119</v>
      </c>
      <c r="E36" s="249" t="s">
        <v>58</v>
      </c>
      <c r="F36" s="249" t="s">
        <v>58</v>
      </c>
      <c r="G36" s="241">
        <f t="shared" si="2"/>
        <v>0</v>
      </c>
      <c r="H36" s="241">
        <f t="shared" ref="H36:S36" si="6">H37+H38+H39+H40+H41</f>
        <v>0</v>
      </c>
      <c r="I36" s="241">
        <f t="shared" si="6"/>
        <v>0</v>
      </c>
      <c r="J36" s="241">
        <f t="shared" si="6"/>
        <v>0</v>
      </c>
      <c r="K36" s="241">
        <f t="shared" si="6"/>
        <v>0</v>
      </c>
      <c r="L36" s="241">
        <f t="shared" si="6"/>
        <v>0</v>
      </c>
      <c r="M36" s="241">
        <f t="shared" si="6"/>
        <v>0</v>
      </c>
      <c r="N36" s="241">
        <f t="shared" si="6"/>
        <v>0</v>
      </c>
      <c r="O36" s="241">
        <f t="shared" si="6"/>
        <v>0</v>
      </c>
      <c r="P36" s="241">
        <f t="shared" si="6"/>
        <v>0</v>
      </c>
      <c r="Q36" s="241">
        <f t="shared" si="6"/>
        <v>0</v>
      </c>
      <c r="R36" s="241">
        <f t="shared" si="6"/>
        <v>0</v>
      </c>
      <c r="S36" s="241">
        <f t="shared" si="6"/>
        <v>0</v>
      </c>
    </row>
    <row r="37" spans="2:19" ht="21" customHeight="1" x14ac:dyDescent="0.2">
      <c r="B37" s="438"/>
      <c r="C37" s="320"/>
      <c r="D37" s="419"/>
      <c r="E37" s="250" t="s">
        <v>60</v>
      </c>
      <c r="F37" s="250" t="s">
        <v>61</v>
      </c>
      <c r="G37" s="241">
        <f t="shared" si="2"/>
        <v>0</v>
      </c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</row>
    <row r="38" spans="2:19" ht="21" customHeight="1" x14ac:dyDescent="0.2">
      <c r="B38" s="438"/>
      <c r="C38" s="320"/>
      <c r="D38" s="419"/>
      <c r="E38" s="250" t="s">
        <v>62</v>
      </c>
      <c r="F38" s="250" t="s">
        <v>62</v>
      </c>
      <c r="G38" s="241">
        <f t="shared" si="2"/>
        <v>0</v>
      </c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</row>
    <row r="39" spans="2:19" ht="11.25" customHeight="1" x14ac:dyDescent="0.2">
      <c r="B39" s="438"/>
      <c r="C39" s="320"/>
      <c r="D39" s="419"/>
      <c r="E39" s="250" t="s">
        <v>63</v>
      </c>
      <c r="F39" s="250" t="s">
        <v>61</v>
      </c>
      <c r="G39" s="241">
        <f t="shared" si="2"/>
        <v>0</v>
      </c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</row>
    <row r="40" spans="2:19" ht="21" customHeight="1" x14ac:dyDescent="0.2">
      <c r="B40" s="438"/>
      <c r="C40" s="320"/>
      <c r="D40" s="419"/>
      <c r="E40" s="250" t="s">
        <v>64</v>
      </c>
      <c r="F40" s="250" t="s">
        <v>65</v>
      </c>
      <c r="G40" s="241">
        <f t="shared" si="2"/>
        <v>0</v>
      </c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</row>
    <row r="41" spans="2:19" ht="21" customHeight="1" x14ac:dyDescent="0.2">
      <c r="B41" s="438"/>
      <c r="C41" s="320"/>
      <c r="D41" s="419"/>
      <c r="E41" s="227" t="s">
        <v>64</v>
      </c>
      <c r="F41" s="227" t="s">
        <v>66</v>
      </c>
      <c r="G41" s="241">
        <f t="shared" si="2"/>
        <v>0</v>
      </c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</row>
    <row r="42" spans="2:19" ht="33.75" customHeight="1" x14ac:dyDescent="0.2">
      <c r="B42" s="76" t="s">
        <v>71</v>
      </c>
      <c r="C42" s="223" t="s">
        <v>58</v>
      </c>
      <c r="D42" s="224" t="s">
        <v>58</v>
      </c>
      <c r="E42" s="224" t="s">
        <v>58</v>
      </c>
      <c r="F42" s="224" t="s">
        <v>58</v>
      </c>
      <c r="G42" s="241">
        <f t="shared" si="2"/>
        <v>0</v>
      </c>
      <c r="H42" s="252">
        <f t="shared" ref="H42:S42" si="7">H23+H140</f>
        <v>0</v>
      </c>
      <c r="I42" s="252">
        <f t="shared" si="7"/>
        <v>0</v>
      </c>
      <c r="J42" s="252">
        <f t="shared" si="7"/>
        <v>0</v>
      </c>
      <c r="K42" s="252">
        <f t="shared" si="7"/>
        <v>0</v>
      </c>
      <c r="L42" s="252">
        <f t="shared" si="7"/>
        <v>0</v>
      </c>
      <c r="M42" s="252">
        <f t="shared" si="7"/>
        <v>0</v>
      </c>
      <c r="N42" s="252">
        <f t="shared" si="7"/>
        <v>0</v>
      </c>
      <c r="O42" s="252">
        <f t="shared" si="7"/>
        <v>0</v>
      </c>
      <c r="P42" s="252">
        <f t="shared" si="7"/>
        <v>0</v>
      </c>
      <c r="Q42" s="252">
        <f t="shared" si="7"/>
        <v>0</v>
      </c>
      <c r="R42" s="252">
        <f t="shared" si="7"/>
        <v>0</v>
      </c>
      <c r="S42" s="252">
        <f t="shared" si="7"/>
        <v>0</v>
      </c>
    </row>
    <row r="43" spans="2:19" ht="21" customHeight="1" x14ac:dyDescent="0.2">
      <c r="B43" s="76" t="s">
        <v>72</v>
      </c>
      <c r="C43" s="223" t="s">
        <v>58</v>
      </c>
      <c r="D43" s="224" t="s">
        <v>58</v>
      </c>
      <c r="E43" s="224" t="s">
        <v>58</v>
      </c>
      <c r="F43" s="224" t="s">
        <v>58</v>
      </c>
      <c r="G43" s="241">
        <f t="shared" si="2"/>
        <v>0</v>
      </c>
      <c r="H43" s="252">
        <f t="shared" ref="H43:S43" si="8">H21-H42</f>
        <v>0</v>
      </c>
      <c r="I43" s="252">
        <f t="shared" si="8"/>
        <v>0</v>
      </c>
      <c r="J43" s="252">
        <f t="shared" si="8"/>
        <v>0</v>
      </c>
      <c r="K43" s="252">
        <f t="shared" si="8"/>
        <v>0</v>
      </c>
      <c r="L43" s="252">
        <f t="shared" si="8"/>
        <v>0</v>
      </c>
      <c r="M43" s="252">
        <f t="shared" si="8"/>
        <v>0</v>
      </c>
      <c r="N43" s="252">
        <f t="shared" si="8"/>
        <v>0</v>
      </c>
      <c r="O43" s="252">
        <f t="shared" si="8"/>
        <v>0</v>
      </c>
      <c r="P43" s="252">
        <f t="shared" si="8"/>
        <v>0</v>
      </c>
      <c r="Q43" s="252">
        <f t="shared" si="8"/>
        <v>0</v>
      </c>
      <c r="R43" s="252">
        <f t="shared" si="8"/>
        <v>0</v>
      </c>
      <c r="S43" s="252">
        <f t="shared" si="8"/>
        <v>0</v>
      </c>
    </row>
    <row r="44" spans="2:19" ht="21" customHeight="1" x14ac:dyDescent="0.2">
      <c r="B44" s="246" t="s">
        <v>73</v>
      </c>
      <c r="C44" s="223" t="s">
        <v>268</v>
      </c>
      <c r="D44" s="224" t="s">
        <v>58</v>
      </c>
      <c r="E44" s="224" t="s">
        <v>58</v>
      </c>
      <c r="F44" s="224" t="s">
        <v>58</v>
      </c>
      <c r="G44" s="241">
        <f t="shared" si="2"/>
        <v>0</v>
      </c>
      <c r="H44" s="247">
        <f t="shared" ref="H44:S44" si="9">H52+H72+H78+H84+H102+H46</f>
        <v>0</v>
      </c>
      <c r="I44" s="247">
        <f t="shared" si="9"/>
        <v>0</v>
      </c>
      <c r="J44" s="247">
        <f t="shared" si="9"/>
        <v>0</v>
      </c>
      <c r="K44" s="247">
        <f t="shared" si="9"/>
        <v>0</v>
      </c>
      <c r="L44" s="247">
        <f t="shared" si="9"/>
        <v>0</v>
      </c>
      <c r="M44" s="247">
        <f t="shared" si="9"/>
        <v>0</v>
      </c>
      <c r="N44" s="247">
        <f t="shared" si="9"/>
        <v>0</v>
      </c>
      <c r="O44" s="247">
        <f t="shared" si="9"/>
        <v>0</v>
      </c>
      <c r="P44" s="247">
        <f t="shared" si="9"/>
        <v>0</v>
      </c>
      <c r="Q44" s="247">
        <f t="shared" si="9"/>
        <v>0</v>
      </c>
      <c r="R44" s="247">
        <f t="shared" si="9"/>
        <v>0</v>
      </c>
      <c r="S44" s="247">
        <f t="shared" si="9"/>
        <v>0</v>
      </c>
    </row>
    <row r="45" spans="2:19" ht="11.25" customHeight="1" x14ac:dyDescent="0.2">
      <c r="B45" s="248" t="s">
        <v>74</v>
      </c>
      <c r="C45" s="68" t="s">
        <v>58</v>
      </c>
      <c r="D45" s="227" t="s">
        <v>58</v>
      </c>
      <c r="E45" s="227" t="s">
        <v>58</v>
      </c>
      <c r="F45" s="227" t="s">
        <v>58</v>
      </c>
      <c r="G45" s="245" t="s">
        <v>58</v>
      </c>
      <c r="H45" s="227" t="s">
        <v>58</v>
      </c>
      <c r="I45" s="227" t="s">
        <v>58</v>
      </c>
      <c r="J45" s="227" t="s">
        <v>58</v>
      </c>
      <c r="K45" s="68" t="s">
        <v>58</v>
      </c>
      <c r="L45" s="227" t="s">
        <v>58</v>
      </c>
      <c r="M45" s="227" t="s">
        <v>58</v>
      </c>
      <c r="N45" s="227" t="s">
        <v>58</v>
      </c>
      <c r="O45" s="68" t="s">
        <v>58</v>
      </c>
      <c r="P45" s="227" t="s">
        <v>58</v>
      </c>
      <c r="Q45" s="227" t="s">
        <v>58</v>
      </c>
      <c r="R45" s="227" t="s">
        <v>58</v>
      </c>
      <c r="S45" s="227" t="s">
        <v>58</v>
      </c>
    </row>
    <row r="46" spans="2:19" ht="21" customHeight="1" x14ac:dyDescent="0.2">
      <c r="B46" s="438" t="s">
        <v>75</v>
      </c>
      <c r="C46" s="321" t="s">
        <v>269</v>
      </c>
      <c r="D46" s="417" t="s">
        <v>211</v>
      </c>
      <c r="E46" s="249" t="s">
        <v>58</v>
      </c>
      <c r="F46" s="249" t="s">
        <v>58</v>
      </c>
      <c r="G46" s="241">
        <f t="shared" ref="G46:G52" si="10">H46+I46+J46+K46+L46+M46+N46+O46+P46+Q46+R46+S46</f>
        <v>0</v>
      </c>
      <c r="H46" s="241">
        <f t="shared" ref="H46:S46" si="11">H47+H48+H49+H50+H51</f>
        <v>0</v>
      </c>
      <c r="I46" s="241">
        <f t="shared" si="11"/>
        <v>0</v>
      </c>
      <c r="J46" s="241">
        <f t="shared" si="11"/>
        <v>0</v>
      </c>
      <c r="K46" s="241">
        <f t="shared" si="11"/>
        <v>0</v>
      </c>
      <c r="L46" s="241">
        <f t="shared" si="11"/>
        <v>0</v>
      </c>
      <c r="M46" s="241">
        <f t="shared" si="11"/>
        <v>0</v>
      </c>
      <c r="N46" s="241">
        <f t="shared" si="11"/>
        <v>0</v>
      </c>
      <c r="O46" s="241">
        <f t="shared" si="11"/>
        <v>0</v>
      </c>
      <c r="P46" s="241">
        <f t="shared" si="11"/>
        <v>0</v>
      </c>
      <c r="Q46" s="241">
        <f t="shared" si="11"/>
        <v>0</v>
      </c>
      <c r="R46" s="241">
        <f t="shared" si="11"/>
        <v>0</v>
      </c>
      <c r="S46" s="241">
        <f t="shared" si="11"/>
        <v>0</v>
      </c>
    </row>
    <row r="47" spans="2:19" ht="11.25" customHeight="1" x14ac:dyDescent="0.2">
      <c r="B47" s="438"/>
      <c r="C47" s="321"/>
      <c r="D47" s="417"/>
      <c r="E47" s="250" t="s">
        <v>60</v>
      </c>
      <c r="F47" s="250" t="s">
        <v>61</v>
      </c>
      <c r="G47" s="241">
        <f t="shared" si="10"/>
        <v>0</v>
      </c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</row>
    <row r="48" spans="2:19" ht="21" customHeight="1" x14ac:dyDescent="0.2">
      <c r="B48" s="438"/>
      <c r="C48" s="321"/>
      <c r="D48" s="417"/>
      <c r="E48" s="250" t="s">
        <v>62</v>
      </c>
      <c r="F48" s="250" t="s">
        <v>62</v>
      </c>
      <c r="G48" s="241">
        <f t="shared" si="10"/>
        <v>0</v>
      </c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</row>
    <row r="49" spans="2:19" ht="21" customHeight="1" x14ac:dyDescent="0.2">
      <c r="B49" s="438"/>
      <c r="C49" s="321"/>
      <c r="D49" s="417"/>
      <c r="E49" s="250" t="s">
        <v>63</v>
      </c>
      <c r="F49" s="250" t="s">
        <v>61</v>
      </c>
      <c r="G49" s="241">
        <f t="shared" si="10"/>
        <v>0</v>
      </c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</row>
    <row r="50" spans="2:19" ht="38.450000000000003" customHeight="1" x14ac:dyDescent="0.2">
      <c r="B50" s="438"/>
      <c r="C50" s="321"/>
      <c r="D50" s="417"/>
      <c r="E50" s="250" t="s">
        <v>64</v>
      </c>
      <c r="F50" s="250" t="s">
        <v>65</v>
      </c>
      <c r="G50" s="241">
        <f t="shared" si="10"/>
        <v>0</v>
      </c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</row>
    <row r="51" spans="2:19" ht="10.5" customHeight="1" x14ac:dyDescent="0.2">
      <c r="B51" s="438"/>
      <c r="C51" s="321"/>
      <c r="D51" s="417"/>
      <c r="E51" s="227" t="s">
        <v>64</v>
      </c>
      <c r="F51" s="227" t="s">
        <v>66</v>
      </c>
      <c r="G51" s="241">
        <f t="shared" si="10"/>
        <v>0</v>
      </c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</row>
    <row r="52" spans="2:19" ht="46.15" customHeight="1" x14ac:dyDescent="0.2">
      <c r="B52" s="246" t="s">
        <v>76</v>
      </c>
      <c r="C52" s="223" t="s">
        <v>270</v>
      </c>
      <c r="D52" s="224" t="s">
        <v>58</v>
      </c>
      <c r="E52" s="224" t="s">
        <v>58</v>
      </c>
      <c r="F52" s="224" t="s">
        <v>58</v>
      </c>
      <c r="G52" s="241">
        <f t="shared" si="10"/>
        <v>0</v>
      </c>
      <c r="H52" s="253">
        <f t="shared" ref="H52:S52" si="12">H54+H60+H66</f>
        <v>0</v>
      </c>
      <c r="I52" s="253">
        <f t="shared" si="12"/>
        <v>0</v>
      </c>
      <c r="J52" s="253">
        <f t="shared" si="12"/>
        <v>0</v>
      </c>
      <c r="K52" s="253">
        <f t="shared" si="12"/>
        <v>0</v>
      </c>
      <c r="L52" s="253">
        <f t="shared" si="12"/>
        <v>0</v>
      </c>
      <c r="M52" s="253">
        <f t="shared" si="12"/>
        <v>0</v>
      </c>
      <c r="N52" s="253">
        <f t="shared" si="12"/>
        <v>0</v>
      </c>
      <c r="O52" s="253">
        <f t="shared" si="12"/>
        <v>0</v>
      </c>
      <c r="P52" s="253">
        <f t="shared" si="12"/>
        <v>0</v>
      </c>
      <c r="Q52" s="253">
        <f t="shared" si="12"/>
        <v>0</v>
      </c>
      <c r="R52" s="253">
        <f t="shared" si="12"/>
        <v>0</v>
      </c>
      <c r="S52" s="253">
        <f t="shared" si="12"/>
        <v>0</v>
      </c>
    </row>
    <row r="53" spans="2:19" ht="21" customHeight="1" x14ac:dyDescent="0.2">
      <c r="B53" s="248" t="s">
        <v>19</v>
      </c>
      <c r="C53" s="68" t="s">
        <v>58</v>
      </c>
      <c r="D53" s="227" t="s">
        <v>58</v>
      </c>
      <c r="E53" s="227" t="s">
        <v>58</v>
      </c>
      <c r="F53" s="227" t="s">
        <v>58</v>
      </c>
      <c r="G53" s="245" t="s">
        <v>58</v>
      </c>
      <c r="H53" s="227" t="s">
        <v>58</v>
      </c>
      <c r="I53" s="227" t="s">
        <v>58</v>
      </c>
      <c r="J53" s="227" t="s">
        <v>58</v>
      </c>
      <c r="K53" s="68" t="s">
        <v>58</v>
      </c>
      <c r="L53" s="227" t="s">
        <v>58</v>
      </c>
      <c r="M53" s="227" t="s">
        <v>58</v>
      </c>
      <c r="N53" s="227" t="s">
        <v>58</v>
      </c>
      <c r="O53" s="68" t="s">
        <v>58</v>
      </c>
      <c r="P53" s="227" t="s">
        <v>58</v>
      </c>
      <c r="Q53" s="227" t="s">
        <v>58</v>
      </c>
      <c r="R53" s="227" t="s">
        <v>58</v>
      </c>
      <c r="S53" s="227" t="s">
        <v>58</v>
      </c>
    </row>
    <row r="54" spans="2:19" ht="9.75" customHeight="1" x14ac:dyDescent="0.2">
      <c r="B54" s="438" t="s">
        <v>271</v>
      </c>
      <c r="C54" s="321" t="s">
        <v>270</v>
      </c>
      <c r="D54" s="417" t="s">
        <v>69</v>
      </c>
      <c r="E54" s="249" t="s">
        <v>58</v>
      </c>
      <c r="F54" s="249" t="s">
        <v>58</v>
      </c>
      <c r="G54" s="241">
        <f t="shared" ref="G54:G83" si="13">H54+I54+J54+K54+L54+M54+N54+O54+P54+Q54+R54+S54</f>
        <v>0</v>
      </c>
      <c r="H54" s="241">
        <f t="shared" ref="H54:S54" si="14">H55+H56+H57+H58+H59</f>
        <v>0</v>
      </c>
      <c r="I54" s="241">
        <f t="shared" si="14"/>
        <v>0</v>
      </c>
      <c r="J54" s="241">
        <f t="shared" si="14"/>
        <v>0</v>
      </c>
      <c r="K54" s="241">
        <f t="shared" si="14"/>
        <v>0</v>
      </c>
      <c r="L54" s="241">
        <f t="shared" si="14"/>
        <v>0</v>
      </c>
      <c r="M54" s="241">
        <f t="shared" si="14"/>
        <v>0</v>
      </c>
      <c r="N54" s="241">
        <f t="shared" si="14"/>
        <v>0</v>
      </c>
      <c r="O54" s="241">
        <f t="shared" si="14"/>
        <v>0</v>
      </c>
      <c r="P54" s="241">
        <f t="shared" si="14"/>
        <v>0</v>
      </c>
      <c r="Q54" s="241">
        <f t="shared" si="14"/>
        <v>0</v>
      </c>
      <c r="R54" s="241">
        <f t="shared" si="14"/>
        <v>0</v>
      </c>
      <c r="S54" s="241">
        <f t="shared" si="14"/>
        <v>0</v>
      </c>
    </row>
    <row r="55" spans="2:19" ht="21" customHeight="1" x14ac:dyDescent="0.2">
      <c r="B55" s="438"/>
      <c r="C55" s="321"/>
      <c r="D55" s="417"/>
      <c r="E55" s="250" t="s">
        <v>60</v>
      </c>
      <c r="F55" s="250" t="s">
        <v>61</v>
      </c>
      <c r="G55" s="241">
        <f t="shared" si="13"/>
        <v>0</v>
      </c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</row>
    <row r="56" spans="2:19" ht="35.450000000000003" customHeight="1" x14ac:dyDescent="0.2">
      <c r="B56" s="438"/>
      <c r="C56" s="321"/>
      <c r="D56" s="417"/>
      <c r="E56" s="250" t="s">
        <v>62</v>
      </c>
      <c r="F56" s="250" t="s">
        <v>62</v>
      </c>
      <c r="G56" s="241">
        <f t="shared" si="13"/>
        <v>0</v>
      </c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</row>
    <row r="57" spans="2:19" ht="21" customHeight="1" x14ac:dyDescent="0.2">
      <c r="B57" s="438"/>
      <c r="C57" s="321"/>
      <c r="D57" s="417"/>
      <c r="E57" s="250" t="s">
        <v>63</v>
      </c>
      <c r="F57" s="250" t="s">
        <v>61</v>
      </c>
      <c r="G57" s="241">
        <f t="shared" si="13"/>
        <v>0</v>
      </c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</row>
    <row r="58" spans="2:19" ht="11.25" customHeight="1" x14ac:dyDescent="0.2">
      <c r="B58" s="438"/>
      <c r="C58" s="321"/>
      <c r="D58" s="417"/>
      <c r="E58" s="250" t="s">
        <v>64</v>
      </c>
      <c r="F58" s="250" t="s">
        <v>65</v>
      </c>
      <c r="G58" s="241">
        <f t="shared" si="13"/>
        <v>0</v>
      </c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</row>
    <row r="59" spans="2:19" ht="21" customHeight="1" x14ac:dyDescent="0.2">
      <c r="B59" s="438"/>
      <c r="C59" s="321"/>
      <c r="D59" s="417"/>
      <c r="E59" s="227" t="s">
        <v>64</v>
      </c>
      <c r="F59" s="227" t="s">
        <v>66</v>
      </c>
      <c r="G59" s="241">
        <f t="shared" si="13"/>
        <v>0</v>
      </c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</row>
    <row r="60" spans="2:19" ht="21" customHeight="1" x14ac:dyDescent="0.2">
      <c r="B60" s="438"/>
      <c r="C60" s="321"/>
      <c r="D60" s="417" t="s">
        <v>211</v>
      </c>
      <c r="E60" s="249" t="s">
        <v>58</v>
      </c>
      <c r="F60" s="249" t="s">
        <v>58</v>
      </c>
      <c r="G60" s="241">
        <f t="shared" si="13"/>
        <v>0</v>
      </c>
      <c r="H60" s="241">
        <f t="shared" ref="H60:S60" si="15">H61+H62+H63+H64+H65</f>
        <v>0</v>
      </c>
      <c r="I60" s="241">
        <f t="shared" si="15"/>
        <v>0</v>
      </c>
      <c r="J60" s="241">
        <f t="shared" si="15"/>
        <v>0</v>
      </c>
      <c r="K60" s="241">
        <f t="shared" si="15"/>
        <v>0</v>
      </c>
      <c r="L60" s="241">
        <f t="shared" si="15"/>
        <v>0</v>
      </c>
      <c r="M60" s="241">
        <f t="shared" si="15"/>
        <v>0</v>
      </c>
      <c r="N60" s="241">
        <f t="shared" si="15"/>
        <v>0</v>
      </c>
      <c r="O60" s="241">
        <f t="shared" si="15"/>
        <v>0</v>
      </c>
      <c r="P60" s="241">
        <f t="shared" si="15"/>
        <v>0</v>
      </c>
      <c r="Q60" s="241">
        <f t="shared" si="15"/>
        <v>0</v>
      </c>
      <c r="R60" s="241">
        <f t="shared" si="15"/>
        <v>0</v>
      </c>
      <c r="S60" s="241">
        <f t="shared" si="15"/>
        <v>0</v>
      </c>
    </row>
    <row r="61" spans="2:19" ht="21" customHeight="1" x14ac:dyDescent="0.2">
      <c r="B61" s="438"/>
      <c r="C61" s="321"/>
      <c r="D61" s="417"/>
      <c r="E61" s="250" t="s">
        <v>60</v>
      </c>
      <c r="F61" s="250" t="s">
        <v>61</v>
      </c>
      <c r="G61" s="241">
        <f t="shared" si="13"/>
        <v>0</v>
      </c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</row>
    <row r="62" spans="2:19" ht="21" customHeight="1" x14ac:dyDescent="0.2">
      <c r="B62" s="438"/>
      <c r="C62" s="321"/>
      <c r="D62" s="417"/>
      <c r="E62" s="250" t="s">
        <v>62</v>
      </c>
      <c r="F62" s="250" t="s">
        <v>62</v>
      </c>
      <c r="G62" s="241">
        <f t="shared" si="13"/>
        <v>0</v>
      </c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</row>
    <row r="63" spans="2:19" ht="21" customHeight="1" x14ac:dyDescent="0.2">
      <c r="B63" s="438"/>
      <c r="C63" s="321"/>
      <c r="D63" s="417"/>
      <c r="E63" s="250" t="s">
        <v>63</v>
      </c>
      <c r="F63" s="250" t="s">
        <v>61</v>
      </c>
      <c r="G63" s="241">
        <f t="shared" si="13"/>
        <v>0</v>
      </c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</row>
    <row r="64" spans="2:19" ht="21" customHeight="1" x14ac:dyDescent="0.2">
      <c r="B64" s="438"/>
      <c r="C64" s="321"/>
      <c r="D64" s="417"/>
      <c r="E64" s="250" t="s">
        <v>64</v>
      </c>
      <c r="F64" s="250" t="s">
        <v>65</v>
      </c>
      <c r="G64" s="241">
        <f t="shared" si="13"/>
        <v>0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</row>
    <row r="65" spans="2:19" ht="21" customHeight="1" x14ac:dyDescent="0.2">
      <c r="B65" s="438"/>
      <c r="C65" s="321"/>
      <c r="D65" s="417"/>
      <c r="E65" s="227" t="s">
        <v>64</v>
      </c>
      <c r="F65" s="227" t="s">
        <v>66</v>
      </c>
      <c r="G65" s="241">
        <f t="shared" si="13"/>
        <v>0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</row>
    <row r="66" spans="2:19" ht="35.450000000000003" customHeight="1" x14ac:dyDescent="0.2">
      <c r="B66" s="438"/>
      <c r="C66" s="321"/>
      <c r="D66" s="417" t="s">
        <v>214</v>
      </c>
      <c r="E66" s="249" t="s">
        <v>58</v>
      </c>
      <c r="F66" s="249" t="s">
        <v>58</v>
      </c>
      <c r="G66" s="241">
        <f t="shared" si="13"/>
        <v>0</v>
      </c>
      <c r="H66" s="241">
        <f t="shared" ref="H66:S66" si="16">H67+H68+H69+H70+H71</f>
        <v>0</v>
      </c>
      <c r="I66" s="241">
        <f t="shared" si="16"/>
        <v>0</v>
      </c>
      <c r="J66" s="241">
        <f t="shared" si="16"/>
        <v>0</v>
      </c>
      <c r="K66" s="241">
        <f t="shared" si="16"/>
        <v>0</v>
      </c>
      <c r="L66" s="241">
        <f t="shared" si="16"/>
        <v>0</v>
      </c>
      <c r="M66" s="241">
        <f t="shared" si="16"/>
        <v>0</v>
      </c>
      <c r="N66" s="241">
        <f t="shared" si="16"/>
        <v>0</v>
      </c>
      <c r="O66" s="241">
        <f t="shared" si="16"/>
        <v>0</v>
      </c>
      <c r="P66" s="241">
        <f t="shared" si="16"/>
        <v>0</v>
      </c>
      <c r="Q66" s="241">
        <f t="shared" si="16"/>
        <v>0</v>
      </c>
      <c r="R66" s="241">
        <f t="shared" si="16"/>
        <v>0</v>
      </c>
      <c r="S66" s="241">
        <f t="shared" si="16"/>
        <v>0</v>
      </c>
    </row>
    <row r="67" spans="2:19" ht="9.75" customHeight="1" x14ac:dyDescent="0.2">
      <c r="B67" s="438"/>
      <c r="C67" s="321"/>
      <c r="D67" s="417"/>
      <c r="E67" s="250" t="s">
        <v>60</v>
      </c>
      <c r="F67" s="250" t="s">
        <v>61</v>
      </c>
      <c r="G67" s="241">
        <f t="shared" si="13"/>
        <v>0</v>
      </c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</row>
    <row r="68" spans="2:19" ht="27.6" customHeight="1" x14ac:dyDescent="0.2">
      <c r="B68" s="438"/>
      <c r="C68" s="321"/>
      <c r="D68" s="417"/>
      <c r="E68" s="250" t="s">
        <v>62</v>
      </c>
      <c r="F68" s="250" t="s">
        <v>62</v>
      </c>
      <c r="G68" s="241">
        <f t="shared" si="13"/>
        <v>0</v>
      </c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</row>
    <row r="69" spans="2:19" ht="27.6" customHeight="1" x14ac:dyDescent="0.2">
      <c r="B69" s="438"/>
      <c r="C69" s="321"/>
      <c r="D69" s="417"/>
      <c r="E69" s="250" t="s">
        <v>63</v>
      </c>
      <c r="F69" s="250" t="s">
        <v>61</v>
      </c>
      <c r="G69" s="241">
        <f t="shared" si="13"/>
        <v>0</v>
      </c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</row>
    <row r="70" spans="2:19" ht="37.9" customHeight="1" x14ac:dyDescent="0.2">
      <c r="B70" s="438"/>
      <c r="C70" s="321"/>
      <c r="D70" s="417"/>
      <c r="E70" s="250" t="s">
        <v>64</v>
      </c>
      <c r="F70" s="250" t="s">
        <v>65</v>
      </c>
      <c r="G70" s="241">
        <f t="shared" si="13"/>
        <v>0</v>
      </c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</row>
    <row r="71" spans="2:19" ht="21" customHeight="1" x14ac:dyDescent="0.2">
      <c r="B71" s="438"/>
      <c r="C71" s="321"/>
      <c r="D71" s="417"/>
      <c r="E71" s="227" t="s">
        <v>64</v>
      </c>
      <c r="F71" s="227" t="s">
        <v>66</v>
      </c>
      <c r="G71" s="241">
        <f t="shared" si="13"/>
        <v>0</v>
      </c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</row>
    <row r="72" spans="2:19" ht="12.75" customHeight="1" x14ac:dyDescent="0.2">
      <c r="B72" s="438" t="s">
        <v>77</v>
      </c>
      <c r="C72" s="321" t="s">
        <v>215</v>
      </c>
      <c r="D72" s="417" t="s">
        <v>211</v>
      </c>
      <c r="E72" s="249" t="s">
        <v>58</v>
      </c>
      <c r="F72" s="249" t="s">
        <v>58</v>
      </c>
      <c r="G72" s="241">
        <f t="shared" si="13"/>
        <v>0</v>
      </c>
      <c r="H72" s="241">
        <f t="shared" ref="H72:S72" si="17">H73+H74+H75+H76+H77</f>
        <v>0</v>
      </c>
      <c r="I72" s="241">
        <f t="shared" si="17"/>
        <v>0</v>
      </c>
      <c r="J72" s="241">
        <f t="shared" si="17"/>
        <v>0</v>
      </c>
      <c r="K72" s="241">
        <f t="shared" si="17"/>
        <v>0</v>
      </c>
      <c r="L72" s="241">
        <f t="shared" si="17"/>
        <v>0</v>
      </c>
      <c r="M72" s="241">
        <f t="shared" si="17"/>
        <v>0</v>
      </c>
      <c r="N72" s="241">
        <f t="shared" si="17"/>
        <v>0</v>
      </c>
      <c r="O72" s="241">
        <f t="shared" si="17"/>
        <v>0</v>
      </c>
      <c r="P72" s="241">
        <f t="shared" si="17"/>
        <v>0</v>
      </c>
      <c r="Q72" s="241">
        <f t="shared" si="17"/>
        <v>0</v>
      </c>
      <c r="R72" s="241">
        <f t="shared" si="17"/>
        <v>0</v>
      </c>
      <c r="S72" s="241">
        <f t="shared" si="17"/>
        <v>0</v>
      </c>
    </row>
    <row r="73" spans="2:19" ht="21" customHeight="1" x14ac:dyDescent="0.2">
      <c r="B73" s="438"/>
      <c r="C73" s="321"/>
      <c r="D73" s="417"/>
      <c r="E73" s="250" t="s">
        <v>60</v>
      </c>
      <c r="F73" s="250" t="s">
        <v>61</v>
      </c>
      <c r="G73" s="241">
        <f t="shared" si="13"/>
        <v>0</v>
      </c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</row>
    <row r="74" spans="2:19" ht="21" customHeight="1" x14ac:dyDescent="0.2">
      <c r="B74" s="438"/>
      <c r="C74" s="321"/>
      <c r="D74" s="417"/>
      <c r="E74" s="250" t="s">
        <v>62</v>
      </c>
      <c r="F74" s="250" t="s">
        <v>62</v>
      </c>
      <c r="G74" s="241">
        <f t="shared" si="13"/>
        <v>0</v>
      </c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</row>
    <row r="75" spans="2:19" ht="21" customHeight="1" x14ac:dyDescent="0.2">
      <c r="B75" s="438"/>
      <c r="C75" s="321"/>
      <c r="D75" s="417"/>
      <c r="E75" s="250" t="s">
        <v>63</v>
      </c>
      <c r="F75" s="250" t="s">
        <v>61</v>
      </c>
      <c r="G75" s="241">
        <f t="shared" si="13"/>
        <v>0</v>
      </c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</row>
    <row r="76" spans="2:19" ht="21" customHeight="1" x14ac:dyDescent="0.2">
      <c r="B76" s="438"/>
      <c r="C76" s="321"/>
      <c r="D76" s="417"/>
      <c r="E76" s="250" t="s">
        <v>64</v>
      </c>
      <c r="F76" s="250" t="s">
        <v>65</v>
      </c>
      <c r="G76" s="241">
        <f t="shared" si="13"/>
        <v>0</v>
      </c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</row>
    <row r="77" spans="2:19" ht="21" customHeight="1" x14ac:dyDescent="0.2">
      <c r="B77" s="438"/>
      <c r="C77" s="321"/>
      <c r="D77" s="417"/>
      <c r="E77" s="227" t="s">
        <v>64</v>
      </c>
      <c r="F77" s="227" t="s">
        <v>66</v>
      </c>
      <c r="G77" s="241">
        <f t="shared" si="13"/>
        <v>0</v>
      </c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</row>
    <row r="78" spans="2:19" ht="9.75" customHeight="1" x14ac:dyDescent="0.2">
      <c r="B78" s="438" t="s">
        <v>78</v>
      </c>
      <c r="C78" s="321" t="s">
        <v>216</v>
      </c>
      <c r="D78" s="417" t="s">
        <v>211</v>
      </c>
      <c r="E78" s="249" t="s">
        <v>58</v>
      </c>
      <c r="F78" s="249" t="s">
        <v>58</v>
      </c>
      <c r="G78" s="241">
        <f t="shared" si="13"/>
        <v>0</v>
      </c>
      <c r="H78" s="241">
        <f t="shared" ref="H78:S78" si="18">H79+H80+H81+H82+H83</f>
        <v>0</v>
      </c>
      <c r="I78" s="241">
        <f t="shared" si="18"/>
        <v>0</v>
      </c>
      <c r="J78" s="241">
        <f t="shared" si="18"/>
        <v>0</v>
      </c>
      <c r="K78" s="241">
        <f t="shared" si="18"/>
        <v>0</v>
      </c>
      <c r="L78" s="241">
        <f t="shared" si="18"/>
        <v>0</v>
      </c>
      <c r="M78" s="241">
        <f t="shared" si="18"/>
        <v>0</v>
      </c>
      <c r="N78" s="241">
        <f t="shared" si="18"/>
        <v>0</v>
      </c>
      <c r="O78" s="241">
        <f t="shared" si="18"/>
        <v>0</v>
      </c>
      <c r="P78" s="241">
        <f t="shared" si="18"/>
        <v>0</v>
      </c>
      <c r="Q78" s="241">
        <f t="shared" si="18"/>
        <v>0</v>
      </c>
      <c r="R78" s="241">
        <f t="shared" si="18"/>
        <v>0</v>
      </c>
      <c r="S78" s="241">
        <f t="shared" si="18"/>
        <v>0</v>
      </c>
    </row>
    <row r="79" spans="2:19" ht="33.6" customHeight="1" x14ac:dyDescent="0.2">
      <c r="B79" s="438"/>
      <c r="C79" s="321"/>
      <c r="D79" s="417"/>
      <c r="E79" s="250" t="s">
        <v>60</v>
      </c>
      <c r="F79" s="250" t="s">
        <v>61</v>
      </c>
      <c r="G79" s="241">
        <f t="shared" si="13"/>
        <v>0</v>
      </c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</row>
    <row r="80" spans="2:19" ht="31.15" customHeight="1" x14ac:dyDescent="0.2">
      <c r="B80" s="438"/>
      <c r="C80" s="321"/>
      <c r="D80" s="417"/>
      <c r="E80" s="250" t="s">
        <v>62</v>
      </c>
      <c r="F80" s="250" t="s">
        <v>62</v>
      </c>
      <c r="G80" s="241">
        <f t="shared" si="13"/>
        <v>0</v>
      </c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</row>
    <row r="81" spans="2:19" ht="9.75" customHeight="1" x14ac:dyDescent="0.2">
      <c r="B81" s="438"/>
      <c r="C81" s="321"/>
      <c r="D81" s="417"/>
      <c r="E81" s="250" t="s">
        <v>63</v>
      </c>
      <c r="F81" s="250" t="s">
        <v>61</v>
      </c>
      <c r="G81" s="241">
        <f t="shared" si="13"/>
        <v>0</v>
      </c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</row>
    <row r="82" spans="2:19" ht="21" customHeight="1" x14ac:dyDescent="0.2">
      <c r="B82" s="438"/>
      <c r="C82" s="321"/>
      <c r="D82" s="417"/>
      <c r="E82" s="250" t="s">
        <v>64</v>
      </c>
      <c r="F82" s="250" t="s">
        <v>65</v>
      </c>
      <c r="G82" s="241">
        <f t="shared" si="13"/>
        <v>0</v>
      </c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</row>
    <row r="83" spans="2:19" x14ac:dyDescent="0.2">
      <c r="B83" s="438"/>
      <c r="C83" s="321"/>
      <c r="D83" s="417"/>
      <c r="E83" s="227" t="s">
        <v>64</v>
      </c>
      <c r="F83" s="227" t="s">
        <v>66</v>
      </c>
      <c r="G83" s="241">
        <f t="shared" si="13"/>
        <v>0</v>
      </c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</row>
    <row r="84" spans="2:19" x14ac:dyDescent="0.2">
      <c r="B84" s="246" t="s">
        <v>79</v>
      </c>
      <c r="C84" s="68" t="s">
        <v>217</v>
      </c>
      <c r="D84" s="227" t="s">
        <v>58</v>
      </c>
      <c r="E84" s="227" t="s">
        <v>58</v>
      </c>
      <c r="F84" s="227" t="s">
        <v>58</v>
      </c>
      <c r="G84" s="241">
        <f>H83+I83+J83+K83+L83+M83+N83+O83+P83+Q83+R83+S83</f>
        <v>0</v>
      </c>
      <c r="H84" s="254">
        <f t="shared" ref="H84:S84" si="19">H86+H92</f>
        <v>0</v>
      </c>
      <c r="I84" s="254">
        <f t="shared" si="19"/>
        <v>0</v>
      </c>
      <c r="J84" s="254">
        <f t="shared" si="19"/>
        <v>0</v>
      </c>
      <c r="K84" s="254">
        <f t="shared" si="19"/>
        <v>0</v>
      </c>
      <c r="L84" s="254">
        <f t="shared" si="19"/>
        <v>0</v>
      </c>
      <c r="M84" s="254">
        <f t="shared" si="19"/>
        <v>0</v>
      </c>
      <c r="N84" s="254">
        <f t="shared" si="19"/>
        <v>0</v>
      </c>
      <c r="O84" s="254">
        <f t="shared" si="19"/>
        <v>0</v>
      </c>
      <c r="P84" s="254">
        <f t="shared" si="19"/>
        <v>0</v>
      </c>
      <c r="Q84" s="254">
        <f t="shared" si="19"/>
        <v>0</v>
      </c>
      <c r="R84" s="254">
        <f t="shared" si="19"/>
        <v>0</v>
      </c>
      <c r="S84" s="254">
        <f t="shared" si="19"/>
        <v>0</v>
      </c>
    </row>
    <row r="85" spans="2:19" x14ac:dyDescent="0.2">
      <c r="B85" s="248" t="s">
        <v>19</v>
      </c>
      <c r="C85" s="68" t="s">
        <v>58</v>
      </c>
      <c r="D85" s="227" t="s">
        <v>58</v>
      </c>
      <c r="E85" s="227" t="s">
        <v>58</v>
      </c>
      <c r="F85" s="227" t="s">
        <v>58</v>
      </c>
      <c r="G85" s="245" t="s">
        <v>58</v>
      </c>
      <c r="H85" s="227" t="s">
        <v>58</v>
      </c>
      <c r="I85" s="227" t="s">
        <v>58</v>
      </c>
      <c r="J85" s="227" t="s">
        <v>58</v>
      </c>
      <c r="K85" s="68" t="s">
        <v>58</v>
      </c>
      <c r="L85" s="227" t="s">
        <v>58</v>
      </c>
      <c r="M85" s="227" t="s">
        <v>58</v>
      </c>
      <c r="N85" s="227" t="s">
        <v>58</v>
      </c>
      <c r="O85" s="68" t="s">
        <v>58</v>
      </c>
      <c r="P85" s="227" t="s">
        <v>58</v>
      </c>
      <c r="Q85" s="227" t="s">
        <v>58</v>
      </c>
      <c r="R85" s="227" t="s">
        <v>58</v>
      </c>
      <c r="S85" s="227" t="s">
        <v>58</v>
      </c>
    </row>
    <row r="86" spans="2:19" ht="12.75" customHeight="1" x14ac:dyDescent="0.2">
      <c r="B86" s="438" t="s">
        <v>80</v>
      </c>
      <c r="C86" s="321" t="s">
        <v>217</v>
      </c>
      <c r="D86" s="417" t="s">
        <v>224</v>
      </c>
      <c r="E86" s="249" t="s">
        <v>58</v>
      </c>
      <c r="F86" s="249" t="s">
        <v>58</v>
      </c>
      <c r="G86" s="241">
        <f t="shared" ref="G86:G97" si="20">H86+I86+J86+K86+L86+M86+N86+O86+P86+Q86+R86+S86</f>
        <v>0</v>
      </c>
      <c r="H86" s="241">
        <f t="shared" ref="H86:S86" si="21">H87+H88+H89+H90+H91</f>
        <v>0</v>
      </c>
      <c r="I86" s="241">
        <f t="shared" si="21"/>
        <v>0</v>
      </c>
      <c r="J86" s="241">
        <f t="shared" si="21"/>
        <v>0</v>
      </c>
      <c r="K86" s="241">
        <f t="shared" si="21"/>
        <v>0</v>
      </c>
      <c r="L86" s="241">
        <f t="shared" si="21"/>
        <v>0</v>
      </c>
      <c r="M86" s="241">
        <f t="shared" si="21"/>
        <v>0</v>
      </c>
      <c r="N86" s="241">
        <f t="shared" si="21"/>
        <v>0</v>
      </c>
      <c r="O86" s="241">
        <f t="shared" si="21"/>
        <v>0</v>
      </c>
      <c r="P86" s="241">
        <f t="shared" si="21"/>
        <v>0</v>
      </c>
      <c r="Q86" s="241">
        <f t="shared" si="21"/>
        <v>0</v>
      </c>
      <c r="R86" s="241">
        <f t="shared" si="21"/>
        <v>0</v>
      </c>
      <c r="S86" s="241">
        <f t="shared" si="21"/>
        <v>0</v>
      </c>
    </row>
    <row r="87" spans="2:19" x14ac:dyDescent="0.2">
      <c r="B87" s="438"/>
      <c r="C87" s="321"/>
      <c r="D87" s="417"/>
      <c r="E87" s="250" t="s">
        <v>60</v>
      </c>
      <c r="F87" s="250" t="s">
        <v>61</v>
      </c>
      <c r="G87" s="241">
        <f t="shared" si="20"/>
        <v>0</v>
      </c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</row>
    <row r="88" spans="2:19" x14ac:dyDescent="0.2">
      <c r="B88" s="438"/>
      <c r="C88" s="321"/>
      <c r="D88" s="417"/>
      <c r="E88" s="250" t="s">
        <v>62</v>
      </c>
      <c r="F88" s="250" t="s">
        <v>62</v>
      </c>
      <c r="G88" s="241">
        <f t="shared" si="20"/>
        <v>0</v>
      </c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</row>
    <row r="89" spans="2:19" x14ac:dyDescent="0.2">
      <c r="B89" s="438"/>
      <c r="C89" s="321"/>
      <c r="D89" s="417"/>
      <c r="E89" s="250" t="s">
        <v>63</v>
      </c>
      <c r="F89" s="250" t="s">
        <v>61</v>
      </c>
      <c r="G89" s="241">
        <f t="shared" si="20"/>
        <v>0</v>
      </c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</row>
    <row r="90" spans="2:19" x14ac:dyDescent="0.2">
      <c r="B90" s="438"/>
      <c r="C90" s="321"/>
      <c r="D90" s="417"/>
      <c r="E90" s="250" t="s">
        <v>64</v>
      </c>
      <c r="F90" s="250" t="s">
        <v>65</v>
      </c>
      <c r="G90" s="241">
        <f t="shared" si="20"/>
        <v>0</v>
      </c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</row>
    <row r="91" spans="2:19" x14ac:dyDescent="0.2">
      <c r="B91" s="438"/>
      <c r="C91" s="321"/>
      <c r="D91" s="417"/>
      <c r="E91" s="227" t="s">
        <v>64</v>
      </c>
      <c r="F91" s="227" t="s">
        <v>66</v>
      </c>
      <c r="G91" s="241">
        <f t="shared" si="20"/>
        <v>0</v>
      </c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</row>
    <row r="92" spans="2:19" ht="12.75" customHeight="1" x14ac:dyDescent="0.2">
      <c r="B92" s="438"/>
      <c r="C92" s="321"/>
      <c r="D92" s="417" t="s">
        <v>211</v>
      </c>
      <c r="E92" s="249" t="s">
        <v>58</v>
      </c>
      <c r="F92" s="249" t="s">
        <v>58</v>
      </c>
      <c r="G92" s="241">
        <f t="shared" si="20"/>
        <v>0</v>
      </c>
      <c r="H92" s="241">
        <f t="shared" ref="H92:S92" si="22">H93+H94+H95+H96+H97</f>
        <v>0</v>
      </c>
      <c r="I92" s="241">
        <f t="shared" si="22"/>
        <v>0</v>
      </c>
      <c r="J92" s="241">
        <f t="shared" si="22"/>
        <v>0</v>
      </c>
      <c r="K92" s="241">
        <f t="shared" si="22"/>
        <v>0</v>
      </c>
      <c r="L92" s="241">
        <f t="shared" si="22"/>
        <v>0</v>
      </c>
      <c r="M92" s="241">
        <f t="shared" si="22"/>
        <v>0</v>
      </c>
      <c r="N92" s="241">
        <f t="shared" si="22"/>
        <v>0</v>
      </c>
      <c r="O92" s="241">
        <f t="shared" si="22"/>
        <v>0</v>
      </c>
      <c r="P92" s="241">
        <f t="shared" si="22"/>
        <v>0</v>
      </c>
      <c r="Q92" s="241">
        <f t="shared" si="22"/>
        <v>0</v>
      </c>
      <c r="R92" s="241">
        <f t="shared" si="22"/>
        <v>0</v>
      </c>
      <c r="S92" s="241">
        <f t="shared" si="22"/>
        <v>0</v>
      </c>
    </row>
    <row r="93" spans="2:19" x14ac:dyDescent="0.2">
      <c r="B93" s="438"/>
      <c r="C93" s="321"/>
      <c r="D93" s="417"/>
      <c r="E93" s="250" t="s">
        <v>60</v>
      </c>
      <c r="F93" s="250" t="s">
        <v>61</v>
      </c>
      <c r="G93" s="241">
        <f t="shared" si="20"/>
        <v>0</v>
      </c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</row>
    <row r="94" spans="2:19" x14ac:dyDescent="0.2">
      <c r="B94" s="438"/>
      <c r="C94" s="321"/>
      <c r="D94" s="417"/>
      <c r="E94" s="250" t="s">
        <v>62</v>
      </c>
      <c r="F94" s="250" t="s">
        <v>62</v>
      </c>
      <c r="G94" s="241">
        <f t="shared" si="20"/>
        <v>0</v>
      </c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</row>
    <row r="95" spans="2:19" x14ac:dyDescent="0.2">
      <c r="B95" s="438"/>
      <c r="C95" s="321"/>
      <c r="D95" s="417"/>
      <c r="E95" s="250" t="s">
        <v>63</v>
      </c>
      <c r="F95" s="250" t="s">
        <v>61</v>
      </c>
      <c r="G95" s="241">
        <f t="shared" si="20"/>
        <v>0</v>
      </c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</row>
    <row r="96" spans="2:19" x14ac:dyDescent="0.2">
      <c r="B96" s="438"/>
      <c r="C96" s="321"/>
      <c r="D96" s="417"/>
      <c r="E96" s="250" t="s">
        <v>64</v>
      </c>
      <c r="F96" s="250" t="s">
        <v>65</v>
      </c>
      <c r="G96" s="241">
        <f t="shared" si="20"/>
        <v>0</v>
      </c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</row>
    <row r="97" spans="2:19" x14ac:dyDescent="0.2">
      <c r="B97" s="438"/>
      <c r="C97" s="321"/>
      <c r="D97" s="417"/>
      <c r="E97" s="227" t="s">
        <v>64</v>
      </c>
      <c r="F97" s="227" t="s">
        <v>66</v>
      </c>
      <c r="G97" s="241">
        <f t="shared" si="20"/>
        <v>0</v>
      </c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</row>
    <row r="98" spans="2:19" x14ac:dyDescent="0.2">
      <c r="B98" s="248" t="s">
        <v>74</v>
      </c>
      <c r="C98" s="68" t="s">
        <v>58</v>
      </c>
      <c r="D98" s="227" t="s">
        <v>58</v>
      </c>
      <c r="E98" s="227" t="s">
        <v>58</v>
      </c>
      <c r="F98" s="227" t="s">
        <v>58</v>
      </c>
      <c r="G98" s="245" t="s">
        <v>58</v>
      </c>
      <c r="H98" s="227" t="s">
        <v>58</v>
      </c>
      <c r="I98" s="227" t="s">
        <v>58</v>
      </c>
      <c r="J98" s="227" t="s">
        <v>58</v>
      </c>
      <c r="K98" s="68" t="s">
        <v>58</v>
      </c>
      <c r="L98" s="227" t="s">
        <v>58</v>
      </c>
      <c r="M98" s="227" t="s">
        <v>58</v>
      </c>
      <c r="N98" s="227" t="s">
        <v>58</v>
      </c>
      <c r="O98" s="68" t="s">
        <v>58</v>
      </c>
      <c r="P98" s="227" t="s">
        <v>58</v>
      </c>
      <c r="Q98" s="227" t="s">
        <v>58</v>
      </c>
      <c r="R98" s="227" t="s">
        <v>58</v>
      </c>
      <c r="S98" s="227" t="s">
        <v>58</v>
      </c>
    </row>
    <row r="99" spans="2:19" ht="12.75" customHeight="1" x14ac:dyDescent="0.2">
      <c r="B99" s="248" t="s">
        <v>81</v>
      </c>
      <c r="C99" s="321" t="s">
        <v>217</v>
      </c>
      <c r="D99" s="417" t="s">
        <v>211</v>
      </c>
      <c r="E99" s="227" t="s">
        <v>58</v>
      </c>
      <c r="F99" s="227" t="s">
        <v>58</v>
      </c>
      <c r="G99" s="241">
        <f>H99+I99+J99+K99+L99+M99+N99+O99+P99+Q99+R99+S99</f>
        <v>0</v>
      </c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</row>
    <row r="100" spans="2:19" ht="15" x14ac:dyDescent="0.2">
      <c r="B100" s="235" t="s">
        <v>221</v>
      </c>
      <c r="C100" s="321"/>
      <c r="D100" s="417"/>
      <c r="E100" s="227" t="s">
        <v>58</v>
      </c>
      <c r="F100" s="227" t="s">
        <v>58</v>
      </c>
      <c r="G100" s="241">
        <f>H100+I100+J100+K100+L100+M100+N100+O100+P100+Q100+R100+S100</f>
        <v>0</v>
      </c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</row>
    <row r="101" spans="2:19" ht="15" x14ac:dyDescent="0.2">
      <c r="B101" s="235" t="s">
        <v>222</v>
      </c>
      <c r="C101" s="321"/>
      <c r="D101" s="417"/>
      <c r="E101" s="227" t="s">
        <v>58</v>
      </c>
      <c r="F101" s="227" t="s">
        <v>58</v>
      </c>
      <c r="G101" s="241">
        <f>H101+I101+J101+K101+L101+M101+N101+O101+P101+Q101+R101+S101</f>
        <v>0</v>
      </c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</row>
    <row r="102" spans="2:19" x14ac:dyDescent="0.2">
      <c r="B102" s="246" t="s">
        <v>82</v>
      </c>
      <c r="C102" s="64">
        <v>226</v>
      </c>
      <c r="D102" s="230" t="s">
        <v>58</v>
      </c>
      <c r="E102" s="230" t="s">
        <v>58</v>
      </c>
      <c r="F102" s="230" t="s">
        <v>58</v>
      </c>
      <c r="G102" s="241">
        <f>H102+I102+J102+K102+L102+M102+N102+O102+P102+Q102+R102+S102</f>
        <v>0</v>
      </c>
      <c r="H102" s="253">
        <f t="shared" ref="H102:S102" si="23">H104+H112</f>
        <v>0</v>
      </c>
      <c r="I102" s="253">
        <f t="shared" si="23"/>
        <v>0</v>
      </c>
      <c r="J102" s="253">
        <f t="shared" si="23"/>
        <v>0</v>
      </c>
      <c r="K102" s="253">
        <f t="shared" si="23"/>
        <v>0</v>
      </c>
      <c r="L102" s="253">
        <f t="shared" si="23"/>
        <v>0</v>
      </c>
      <c r="M102" s="253">
        <f t="shared" si="23"/>
        <v>0</v>
      </c>
      <c r="N102" s="253">
        <f t="shared" si="23"/>
        <v>0</v>
      </c>
      <c r="O102" s="253">
        <f t="shared" si="23"/>
        <v>0</v>
      </c>
      <c r="P102" s="253">
        <f t="shared" si="23"/>
        <v>0</v>
      </c>
      <c r="Q102" s="253">
        <f t="shared" si="23"/>
        <v>0</v>
      </c>
      <c r="R102" s="253">
        <f t="shared" si="23"/>
        <v>0</v>
      </c>
      <c r="S102" s="253">
        <f t="shared" si="23"/>
        <v>0</v>
      </c>
    </row>
    <row r="103" spans="2:19" x14ac:dyDescent="0.2">
      <c r="B103" s="248" t="s">
        <v>19</v>
      </c>
      <c r="C103" s="68" t="s">
        <v>58</v>
      </c>
      <c r="D103" s="227" t="s">
        <v>58</v>
      </c>
      <c r="E103" s="227" t="s">
        <v>58</v>
      </c>
      <c r="F103" s="227" t="s">
        <v>58</v>
      </c>
      <c r="G103" s="245" t="s">
        <v>58</v>
      </c>
      <c r="H103" s="227" t="s">
        <v>58</v>
      </c>
      <c r="I103" s="227" t="s">
        <v>58</v>
      </c>
      <c r="J103" s="227" t="s">
        <v>58</v>
      </c>
      <c r="K103" s="68" t="s">
        <v>58</v>
      </c>
      <c r="L103" s="227" t="s">
        <v>58</v>
      </c>
      <c r="M103" s="227" t="s">
        <v>58</v>
      </c>
      <c r="N103" s="227" t="s">
        <v>58</v>
      </c>
      <c r="O103" s="68" t="s">
        <v>58</v>
      </c>
      <c r="P103" s="227" t="s">
        <v>58</v>
      </c>
      <c r="Q103" s="227" t="s">
        <v>58</v>
      </c>
      <c r="R103" s="227" t="s">
        <v>58</v>
      </c>
      <c r="S103" s="227" t="s">
        <v>58</v>
      </c>
    </row>
    <row r="104" spans="2:19" ht="12.75" customHeight="1" x14ac:dyDescent="0.2">
      <c r="B104" s="438" t="s">
        <v>82</v>
      </c>
      <c r="C104" s="320">
        <v>226</v>
      </c>
      <c r="D104" s="419">
        <v>243</v>
      </c>
      <c r="E104" s="249" t="s">
        <v>58</v>
      </c>
      <c r="F104" s="249" t="s">
        <v>58</v>
      </c>
      <c r="G104" s="241">
        <f t="shared" ref="G104:G109" si="24">H104+I104+J104+K104+L104+M104+N104+O104+P104+Q104+R104+S104</f>
        <v>0</v>
      </c>
      <c r="H104" s="241">
        <f t="shared" ref="H104:S104" si="25">H105+H106+H107+H108+H109</f>
        <v>0</v>
      </c>
      <c r="I104" s="241">
        <f t="shared" si="25"/>
        <v>0</v>
      </c>
      <c r="J104" s="241">
        <f t="shared" si="25"/>
        <v>0</v>
      </c>
      <c r="K104" s="241">
        <f t="shared" si="25"/>
        <v>0</v>
      </c>
      <c r="L104" s="241">
        <f t="shared" si="25"/>
        <v>0</v>
      </c>
      <c r="M104" s="241">
        <f t="shared" si="25"/>
        <v>0</v>
      </c>
      <c r="N104" s="241">
        <f t="shared" si="25"/>
        <v>0</v>
      </c>
      <c r="O104" s="241">
        <f t="shared" si="25"/>
        <v>0</v>
      </c>
      <c r="P104" s="241">
        <f t="shared" si="25"/>
        <v>0</v>
      </c>
      <c r="Q104" s="241">
        <f t="shared" si="25"/>
        <v>0</v>
      </c>
      <c r="R104" s="241">
        <f t="shared" si="25"/>
        <v>0</v>
      </c>
      <c r="S104" s="241">
        <f t="shared" si="25"/>
        <v>0</v>
      </c>
    </row>
    <row r="105" spans="2:19" x14ac:dyDescent="0.2">
      <c r="B105" s="438"/>
      <c r="C105" s="320"/>
      <c r="D105" s="419"/>
      <c r="E105" s="250" t="s">
        <v>60</v>
      </c>
      <c r="F105" s="250" t="s">
        <v>61</v>
      </c>
      <c r="G105" s="241">
        <f t="shared" si="24"/>
        <v>0</v>
      </c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</row>
    <row r="106" spans="2:19" x14ac:dyDescent="0.2">
      <c r="B106" s="438"/>
      <c r="C106" s="320"/>
      <c r="D106" s="419"/>
      <c r="E106" s="250" t="s">
        <v>62</v>
      </c>
      <c r="F106" s="250" t="s">
        <v>62</v>
      </c>
      <c r="G106" s="241">
        <f t="shared" si="24"/>
        <v>0</v>
      </c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</row>
    <row r="107" spans="2:19" x14ac:dyDescent="0.2">
      <c r="B107" s="438"/>
      <c r="C107" s="320"/>
      <c r="D107" s="419"/>
      <c r="E107" s="250" t="s">
        <v>63</v>
      </c>
      <c r="F107" s="250" t="s">
        <v>61</v>
      </c>
      <c r="G107" s="241">
        <f t="shared" si="24"/>
        <v>0</v>
      </c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</row>
    <row r="108" spans="2:19" x14ac:dyDescent="0.2">
      <c r="B108" s="438"/>
      <c r="C108" s="320"/>
      <c r="D108" s="419"/>
      <c r="E108" s="250" t="s">
        <v>64</v>
      </c>
      <c r="F108" s="250" t="s">
        <v>65</v>
      </c>
      <c r="G108" s="241">
        <f t="shared" si="24"/>
        <v>0</v>
      </c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</row>
    <row r="109" spans="2:19" x14ac:dyDescent="0.2">
      <c r="B109" s="438"/>
      <c r="C109" s="320"/>
      <c r="D109" s="419"/>
      <c r="E109" s="227" t="s">
        <v>64</v>
      </c>
      <c r="F109" s="227" t="s">
        <v>66</v>
      </c>
      <c r="G109" s="241">
        <f t="shared" si="24"/>
        <v>0</v>
      </c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</row>
    <row r="110" spans="2:19" x14ac:dyDescent="0.2">
      <c r="B110" s="248" t="s">
        <v>74</v>
      </c>
      <c r="C110" s="68" t="s">
        <v>58</v>
      </c>
      <c r="D110" s="227" t="s">
        <v>58</v>
      </c>
      <c r="E110" s="227" t="s">
        <v>58</v>
      </c>
      <c r="F110" s="227" t="s">
        <v>58</v>
      </c>
      <c r="G110" s="245" t="s">
        <v>58</v>
      </c>
      <c r="H110" s="227" t="s">
        <v>58</v>
      </c>
      <c r="I110" s="227" t="s">
        <v>58</v>
      </c>
      <c r="J110" s="227" t="s">
        <v>58</v>
      </c>
      <c r="K110" s="68" t="s">
        <v>58</v>
      </c>
      <c r="L110" s="227" t="s">
        <v>58</v>
      </c>
      <c r="M110" s="227" t="s">
        <v>58</v>
      </c>
      <c r="N110" s="227" t="s">
        <v>58</v>
      </c>
      <c r="O110" s="68" t="s">
        <v>58</v>
      </c>
      <c r="P110" s="227" t="s">
        <v>58</v>
      </c>
      <c r="Q110" s="227" t="s">
        <v>58</v>
      </c>
      <c r="R110" s="227" t="s">
        <v>58</v>
      </c>
      <c r="S110" s="227" t="s">
        <v>58</v>
      </c>
    </row>
    <row r="111" spans="2:19" x14ac:dyDescent="0.2">
      <c r="B111" s="248" t="s">
        <v>83</v>
      </c>
      <c r="C111" s="223" t="s">
        <v>58</v>
      </c>
      <c r="D111" s="224" t="s">
        <v>58</v>
      </c>
      <c r="E111" s="224" t="s">
        <v>58</v>
      </c>
      <c r="F111" s="224" t="s">
        <v>58</v>
      </c>
      <c r="G111" s="241">
        <f t="shared" ref="G111:G118" si="26">H111+I111+J111+K111+L111+M111+N111+O111+P111+Q111+R111+S111</f>
        <v>0</v>
      </c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</row>
    <row r="112" spans="2:19" ht="12.75" customHeight="1" x14ac:dyDescent="0.2">
      <c r="B112" s="438" t="s">
        <v>82</v>
      </c>
      <c r="C112" s="320">
        <v>226</v>
      </c>
      <c r="D112" s="419">
        <v>244</v>
      </c>
      <c r="E112" s="249" t="s">
        <v>58</v>
      </c>
      <c r="F112" s="249" t="s">
        <v>58</v>
      </c>
      <c r="G112" s="241">
        <f t="shared" si="26"/>
        <v>0</v>
      </c>
      <c r="H112" s="241">
        <f t="shared" ref="H112:S112" si="27">H113+H114+H115+H116+H117</f>
        <v>0</v>
      </c>
      <c r="I112" s="241">
        <f t="shared" si="27"/>
        <v>0</v>
      </c>
      <c r="J112" s="241">
        <f t="shared" si="27"/>
        <v>0</v>
      </c>
      <c r="K112" s="241">
        <f t="shared" si="27"/>
        <v>0</v>
      </c>
      <c r="L112" s="241">
        <f t="shared" si="27"/>
        <v>0</v>
      </c>
      <c r="M112" s="241">
        <f t="shared" si="27"/>
        <v>0</v>
      </c>
      <c r="N112" s="241">
        <f t="shared" si="27"/>
        <v>0</v>
      </c>
      <c r="O112" s="241">
        <f t="shared" si="27"/>
        <v>0</v>
      </c>
      <c r="P112" s="241">
        <f t="shared" si="27"/>
        <v>0</v>
      </c>
      <c r="Q112" s="241">
        <f t="shared" si="27"/>
        <v>0</v>
      </c>
      <c r="R112" s="241">
        <f t="shared" si="27"/>
        <v>0</v>
      </c>
      <c r="S112" s="241">
        <f t="shared" si="27"/>
        <v>0</v>
      </c>
    </row>
    <row r="113" spans="2:19" x14ac:dyDescent="0.2">
      <c r="B113" s="438"/>
      <c r="C113" s="320"/>
      <c r="D113" s="419"/>
      <c r="E113" s="250" t="s">
        <v>60</v>
      </c>
      <c r="F113" s="250" t="s">
        <v>61</v>
      </c>
      <c r="G113" s="241">
        <f t="shared" si="26"/>
        <v>0</v>
      </c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</row>
    <row r="114" spans="2:19" x14ac:dyDescent="0.2">
      <c r="B114" s="438"/>
      <c r="C114" s="320"/>
      <c r="D114" s="419"/>
      <c r="E114" s="250" t="s">
        <v>62</v>
      </c>
      <c r="F114" s="250" t="s">
        <v>62</v>
      </c>
      <c r="G114" s="241">
        <f t="shared" si="26"/>
        <v>0</v>
      </c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</row>
    <row r="115" spans="2:19" x14ac:dyDescent="0.2">
      <c r="B115" s="438"/>
      <c r="C115" s="320"/>
      <c r="D115" s="419"/>
      <c r="E115" s="250" t="s">
        <v>63</v>
      </c>
      <c r="F115" s="250" t="s">
        <v>61</v>
      </c>
      <c r="G115" s="241">
        <f t="shared" si="26"/>
        <v>0</v>
      </c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</row>
    <row r="116" spans="2:19" x14ac:dyDescent="0.2">
      <c r="B116" s="438"/>
      <c r="C116" s="320"/>
      <c r="D116" s="419"/>
      <c r="E116" s="250" t="s">
        <v>64</v>
      </c>
      <c r="F116" s="250" t="s">
        <v>65</v>
      </c>
      <c r="G116" s="241">
        <f t="shared" si="26"/>
        <v>0</v>
      </c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</row>
    <row r="117" spans="2:19" x14ac:dyDescent="0.2">
      <c r="B117" s="438"/>
      <c r="C117" s="320"/>
      <c r="D117" s="419"/>
      <c r="E117" s="227" t="s">
        <v>64</v>
      </c>
      <c r="F117" s="227" t="s">
        <v>66</v>
      </c>
      <c r="G117" s="241">
        <f t="shared" si="26"/>
        <v>0</v>
      </c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</row>
    <row r="118" spans="2:19" ht="25.5" x14ac:dyDescent="0.2">
      <c r="B118" s="246" t="s">
        <v>84</v>
      </c>
      <c r="C118" s="64">
        <v>240</v>
      </c>
      <c r="D118" s="232" t="s">
        <v>58</v>
      </c>
      <c r="E118" s="232" t="s">
        <v>58</v>
      </c>
      <c r="F118" s="232" t="s">
        <v>58</v>
      </c>
      <c r="G118" s="241">
        <f t="shared" si="26"/>
        <v>0</v>
      </c>
      <c r="H118" s="247">
        <f t="shared" ref="H118:S118" si="28">H120</f>
        <v>0</v>
      </c>
      <c r="I118" s="247">
        <f t="shared" si="28"/>
        <v>0</v>
      </c>
      <c r="J118" s="247">
        <f t="shared" si="28"/>
        <v>0</v>
      </c>
      <c r="K118" s="247">
        <f t="shared" si="28"/>
        <v>0</v>
      </c>
      <c r="L118" s="247">
        <f t="shared" si="28"/>
        <v>0</v>
      </c>
      <c r="M118" s="247">
        <f t="shared" si="28"/>
        <v>0</v>
      </c>
      <c r="N118" s="247">
        <f t="shared" si="28"/>
        <v>0</v>
      </c>
      <c r="O118" s="247">
        <f t="shared" si="28"/>
        <v>0</v>
      </c>
      <c r="P118" s="247">
        <f t="shared" si="28"/>
        <v>0</v>
      </c>
      <c r="Q118" s="247">
        <f t="shared" si="28"/>
        <v>0</v>
      </c>
      <c r="R118" s="247">
        <f t="shared" si="28"/>
        <v>0</v>
      </c>
      <c r="S118" s="247">
        <f t="shared" si="28"/>
        <v>0</v>
      </c>
    </row>
    <row r="119" spans="2:19" x14ac:dyDescent="0.2">
      <c r="B119" s="248" t="s">
        <v>74</v>
      </c>
      <c r="C119" s="68" t="s">
        <v>58</v>
      </c>
      <c r="D119" s="227" t="s">
        <v>58</v>
      </c>
      <c r="E119" s="227" t="s">
        <v>58</v>
      </c>
      <c r="F119" s="227" t="s">
        <v>58</v>
      </c>
      <c r="G119" s="245" t="s">
        <v>58</v>
      </c>
      <c r="H119" s="227" t="s">
        <v>58</v>
      </c>
      <c r="I119" s="227" t="s">
        <v>58</v>
      </c>
      <c r="J119" s="227" t="s">
        <v>58</v>
      </c>
      <c r="K119" s="68" t="s">
        <v>58</v>
      </c>
      <c r="L119" s="227" t="s">
        <v>58</v>
      </c>
      <c r="M119" s="227" t="s">
        <v>58</v>
      </c>
      <c r="N119" s="227" t="s">
        <v>58</v>
      </c>
      <c r="O119" s="68" t="s">
        <v>58</v>
      </c>
      <c r="P119" s="227" t="s">
        <v>58</v>
      </c>
      <c r="Q119" s="227" t="s">
        <v>58</v>
      </c>
      <c r="R119" s="227" t="s">
        <v>58</v>
      </c>
      <c r="S119" s="227" t="s">
        <v>58</v>
      </c>
    </row>
    <row r="120" spans="2:19" ht="12.75" customHeight="1" x14ac:dyDescent="0.2">
      <c r="B120" s="438" t="s">
        <v>85</v>
      </c>
      <c r="C120" s="320">
        <v>241</v>
      </c>
      <c r="D120" s="419" t="s">
        <v>58</v>
      </c>
      <c r="E120" s="249" t="s">
        <v>58</v>
      </c>
      <c r="F120" s="249" t="s">
        <v>58</v>
      </c>
      <c r="G120" s="241">
        <f t="shared" ref="G120:G126" si="29">H120+I120+J120+K120+L120+M120+N120+O120+P120+Q120+R120+S120</f>
        <v>0</v>
      </c>
      <c r="H120" s="241">
        <f t="shared" ref="H120:S120" si="30">H121+H122+H123+H124+H125</f>
        <v>0</v>
      </c>
      <c r="I120" s="241">
        <f t="shared" si="30"/>
        <v>0</v>
      </c>
      <c r="J120" s="241">
        <f t="shared" si="30"/>
        <v>0</v>
      </c>
      <c r="K120" s="241">
        <f t="shared" si="30"/>
        <v>0</v>
      </c>
      <c r="L120" s="241">
        <f t="shared" si="30"/>
        <v>0</v>
      </c>
      <c r="M120" s="241">
        <f t="shared" si="30"/>
        <v>0</v>
      </c>
      <c r="N120" s="241">
        <f t="shared" si="30"/>
        <v>0</v>
      </c>
      <c r="O120" s="241">
        <f t="shared" si="30"/>
        <v>0</v>
      </c>
      <c r="P120" s="241">
        <f t="shared" si="30"/>
        <v>0</v>
      </c>
      <c r="Q120" s="241">
        <f t="shared" si="30"/>
        <v>0</v>
      </c>
      <c r="R120" s="241">
        <f t="shared" si="30"/>
        <v>0</v>
      </c>
      <c r="S120" s="241">
        <f t="shared" si="30"/>
        <v>0</v>
      </c>
    </row>
    <row r="121" spans="2:19" x14ac:dyDescent="0.2">
      <c r="B121" s="438"/>
      <c r="C121" s="320"/>
      <c r="D121" s="419"/>
      <c r="E121" s="250" t="s">
        <v>60</v>
      </c>
      <c r="F121" s="250" t="s">
        <v>61</v>
      </c>
      <c r="G121" s="241">
        <f t="shared" si="29"/>
        <v>0</v>
      </c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</row>
    <row r="122" spans="2:19" x14ac:dyDescent="0.2">
      <c r="B122" s="438"/>
      <c r="C122" s="320"/>
      <c r="D122" s="419"/>
      <c r="E122" s="250" t="s">
        <v>62</v>
      </c>
      <c r="F122" s="250" t="s">
        <v>62</v>
      </c>
      <c r="G122" s="241">
        <f t="shared" si="29"/>
        <v>0</v>
      </c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</row>
    <row r="123" spans="2:19" x14ac:dyDescent="0.2">
      <c r="B123" s="438"/>
      <c r="C123" s="320"/>
      <c r="D123" s="419"/>
      <c r="E123" s="250" t="s">
        <v>63</v>
      </c>
      <c r="F123" s="250" t="s">
        <v>61</v>
      </c>
      <c r="G123" s="241">
        <f t="shared" si="29"/>
        <v>0</v>
      </c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</row>
    <row r="124" spans="2:19" x14ac:dyDescent="0.2">
      <c r="B124" s="438"/>
      <c r="C124" s="320"/>
      <c r="D124" s="419"/>
      <c r="E124" s="250" t="s">
        <v>64</v>
      </c>
      <c r="F124" s="250" t="s">
        <v>65</v>
      </c>
      <c r="G124" s="241">
        <f t="shared" si="29"/>
        <v>0</v>
      </c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</row>
    <row r="125" spans="2:19" x14ac:dyDescent="0.2">
      <c r="B125" s="438"/>
      <c r="C125" s="320"/>
      <c r="D125" s="419"/>
      <c r="E125" s="227" t="s">
        <v>64</v>
      </c>
      <c r="F125" s="227" t="s">
        <v>66</v>
      </c>
      <c r="G125" s="241">
        <f t="shared" si="29"/>
        <v>0</v>
      </c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</row>
    <row r="126" spans="2:19" x14ac:dyDescent="0.2">
      <c r="B126" s="246" t="s">
        <v>86</v>
      </c>
      <c r="C126" s="223" t="s">
        <v>273</v>
      </c>
      <c r="D126" s="224" t="s">
        <v>58</v>
      </c>
      <c r="E126" s="224" t="s">
        <v>58</v>
      </c>
      <c r="F126" s="224" t="s">
        <v>58</v>
      </c>
      <c r="G126" s="241">
        <f t="shared" si="29"/>
        <v>0</v>
      </c>
      <c r="H126" s="247">
        <f t="shared" ref="H126:S126" si="31">H128+H134</f>
        <v>0</v>
      </c>
      <c r="I126" s="247">
        <f t="shared" si="31"/>
        <v>0</v>
      </c>
      <c r="J126" s="247">
        <f t="shared" si="31"/>
        <v>0</v>
      </c>
      <c r="K126" s="247">
        <f t="shared" si="31"/>
        <v>0</v>
      </c>
      <c r="L126" s="247">
        <f t="shared" si="31"/>
        <v>0</v>
      </c>
      <c r="M126" s="247">
        <f t="shared" si="31"/>
        <v>0</v>
      </c>
      <c r="N126" s="247">
        <f t="shared" si="31"/>
        <v>0</v>
      </c>
      <c r="O126" s="247">
        <f t="shared" si="31"/>
        <v>0</v>
      </c>
      <c r="P126" s="247">
        <f t="shared" si="31"/>
        <v>0</v>
      </c>
      <c r="Q126" s="247">
        <f t="shared" si="31"/>
        <v>0</v>
      </c>
      <c r="R126" s="247">
        <f t="shared" si="31"/>
        <v>0</v>
      </c>
      <c r="S126" s="247">
        <f t="shared" si="31"/>
        <v>0</v>
      </c>
    </row>
    <row r="127" spans="2:19" x14ac:dyDescent="0.2">
      <c r="B127" s="248" t="s">
        <v>74</v>
      </c>
      <c r="C127" s="68" t="s">
        <v>58</v>
      </c>
      <c r="D127" s="227" t="s">
        <v>58</v>
      </c>
      <c r="E127" s="227" t="s">
        <v>58</v>
      </c>
      <c r="F127" s="227" t="s">
        <v>58</v>
      </c>
      <c r="G127" s="245" t="s">
        <v>58</v>
      </c>
      <c r="H127" s="227" t="s">
        <v>58</v>
      </c>
      <c r="I127" s="227" t="s">
        <v>58</v>
      </c>
      <c r="J127" s="227" t="s">
        <v>58</v>
      </c>
      <c r="K127" s="68" t="s">
        <v>58</v>
      </c>
      <c r="L127" s="227" t="s">
        <v>58</v>
      </c>
      <c r="M127" s="227" t="s">
        <v>58</v>
      </c>
      <c r="N127" s="227" t="s">
        <v>58</v>
      </c>
      <c r="O127" s="68" t="s">
        <v>58</v>
      </c>
      <c r="P127" s="227" t="s">
        <v>58</v>
      </c>
      <c r="Q127" s="227" t="s">
        <v>58</v>
      </c>
      <c r="R127" s="227" t="s">
        <v>58</v>
      </c>
      <c r="S127" s="227" t="s">
        <v>58</v>
      </c>
    </row>
    <row r="128" spans="2:19" ht="12.75" customHeight="1" x14ac:dyDescent="0.2">
      <c r="B128" s="438" t="s">
        <v>87</v>
      </c>
      <c r="C128" s="321" t="s">
        <v>274</v>
      </c>
      <c r="D128" s="417" t="s">
        <v>229</v>
      </c>
      <c r="E128" s="249" t="s">
        <v>58</v>
      </c>
      <c r="F128" s="249" t="s">
        <v>58</v>
      </c>
      <c r="G128" s="241">
        <f t="shared" ref="G128:G140" si="32">H128+I128+J128+K128+L128+M128+N128+O128+P128+Q128+R128+S128</f>
        <v>0</v>
      </c>
      <c r="H128" s="241">
        <f t="shared" ref="H128:S128" si="33">H129+H130+H131+H132+H133</f>
        <v>0</v>
      </c>
      <c r="I128" s="241">
        <f t="shared" si="33"/>
        <v>0</v>
      </c>
      <c r="J128" s="241">
        <f t="shared" si="33"/>
        <v>0</v>
      </c>
      <c r="K128" s="241">
        <f t="shared" si="33"/>
        <v>0</v>
      </c>
      <c r="L128" s="241">
        <f t="shared" si="33"/>
        <v>0</v>
      </c>
      <c r="M128" s="241">
        <f t="shared" si="33"/>
        <v>0</v>
      </c>
      <c r="N128" s="241">
        <f t="shared" si="33"/>
        <v>0</v>
      </c>
      <c r="O128" s="241">
        <f t="shared" si="33"/>
        <v>0</v>
      </c>
      <c r="P128" s="241">
        <f t="shared" si="33"/>
        <v>0</v>
      </c>
      <c r="Q128" s="241">
        <f t="shared" si="33"/>
        <v>0</v>
      </c>
      <c r="R128" s="241">
        <f t="shared" si="33"/>
        <v>0</v>
      </c>
      <c r="S128" s="241">
        <f t="shared" si="33"/>
        <v>0</v>
      </c>
    </row>
    <row r="129" spans="2:19" x14ac:dyDescent="0.2">
      <c r="B129" s="438"/>
      <c r="C129" s="321"/>
      <c r="D129" s="417"/>
      <c r="E129" s="250" t="s">
        <v>60</v>
      </c>
      <c r="F129" s="250" t="s">
        <v>61</v>
      </c>
      <c r="G129" s="241">
        <f t="shared" si="32"/>
        <v>0</v>
      </c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</row>
    <row r="130" spans="2:19" x14ac:dyDescent="0.2">
      <c r="B130" s="438"/>
      <c r="C130" s="321"/>
      <c r="D130" s="417"/>
      <c r="E130" s="250" t="s">
        <v>62</v>
      </c>
      <c r="F130" s="250" t="s">
        <v>62</v>
      </c>
      <c r="G130" s="241">
        <f t="shared" si="32"/>
        <v>0</v>
      </c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</row>
    <row r="131" spans="2:19" x14ac:dyDescent="0.2">
      <c r="B131" s="438"/>
      <c r="C131" s="321"/>
      <c r="D131" s="417"/>
      <c r="E131" s="250" t="s">
        <v>63</v>
      </c>
      <c r="F131" s="250" t="s">
        <v>61</v>
      </c>
      <c r="G131" s="241">
        <f t="shared" si="32"/>
        <v>0</v>
      </c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</row>
    <row r="132" spans="2:19" x14ac:dyDescent="0.2">
      <c r="B132" s="438"/>
      <c r="C132" s="321"/>
      <c r="D132" s="417"/>
      <c r="E132" s="250" t="s">
        <v>64</v>
      </c>
      <c r="F132" s="250" t="s">
        <v>65</v>
      </c>
      <c r="G132" s="241">
        <f t="shared" si="32"/>
        <v>0</v>
      </c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</row>
    <row r="133" spans="2:19" x14ac:dyDescent="0.2">
      <c r="B133" s="438"/>
      <c r="C133" s="321"/>
      <c r="D133" s="417"/>
      <c r="E133" s="227" t="s">
        <v>64</v>
      </c>
      <c r="F133" s="227" t="s">
        <v>66</v>
      </c>
      <c r="G133" s="241">
        <f t="shared" si="32"/>
        <v>0</v>
      </c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</row>
    <row r="134" spans="2:19" ht="12.75" customHeight="1" x14ac:dyDescent="0.2">
      <c r="B134" s="438" t="s">
        <v>88</v>
      </c>
      <c r="C134" s="321" t="s">
        <v>228</v>
      </c>
      <c r="D134" s="417" t="s">
        <v>58</v>
      </c>
      <c r="E134" s="249" t="s">
        <v>58</v>
      </c>
      <c r="F134" s="249" t="s">
        <v>58</v>
      </c>
      <c r="G134" s="241">
        <f t="shared" si="32"/>
        <v>0</v>
      </c>
      <c r="H134" s="241">
        <f t="shared" ref="H134:S134" si="34">H135+H136+H137+H138+H139</f>
        <v>0</v>
      </c>
      <c r="I134" s="241">
        <f t="shared" si="34"/>
        <v>0</v>
      </c>
      <c r="J134" s="241">
        <f t="shared" si="34"/>
        <v>0</v>
      </c>
      <c r="K134" s="241">
        <f t="shared" si="34"/>
        <v>0</v>
      </c>
      <c r="L134" s="241">
        <f t="shared" si="34"/>
        <v>0</v>
      </c>
      <c r="M134" s="241">
        <f t="shared" si="34"/>
        <v>0</v>
      </c>
      <c r="N134" s="241">
        <f t="shared" si="34"/>
        <v>0</v>
      </c>
      <c r="O134" s="241">
        <f t="shared" si="34"/>
        <v>0</v>
      </c>
      <c r="P134" s="241">
        <f t="shared" si="34"/>
        <v>0</v>
      </c>
      <c r="Q134" s="241">
        <f t="shared" si="34"/>
        <v>0</v>
      </c>
      <c r="R134" s="241">
        <f t="shared" si="34"/>
        <v>0</v>
      </c>
      <c r="S134" s="241">
        <f t="shared" si="34"/>
        <v>0</v>
      </c>
    </row>
    <row r="135" spans="2:19" x14ac:dyDescent="0.2">
      <c r="B135" s="438"/>
      <c r="C135" s="321"/>
      <c r="D135" s="417"/>
      <c r="E135" s="250" t="s">
        <v>60</v>
      </c>
      <c r="F135" s="250" t="s">
        <v>61</v>
      </c>
      <c r="G135" s="241">
        <f t="shared" si="32"/>
        <v>0</v>
      </c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</row>
    <row r="136" spans="2:19" x14ac:dyDescent="0.2">
      <c r="B136" s="438"/>
      <c r="C136" s="321"/>
      <c r="D136" s="417"/>
      <c r="E136" s="250" t="s">
        <v>62</v>
      </c>
      <c r="F136" s="250" t="s">
        <v>62</v>
      </c>
      <c r="G136" s="241">
        <f t="shared" si="32"/>
        <v>0</v>
      </c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</row>
    <row r="137" spans="2:19" x14ac:dyDescent="0.2">
      <c r="B137" s="438"/>
      <c r="C137" s="321"/>
      <c r="D137" s="417"/>
      <c r="E137" s="250" t="s">
        <v>63</v>
      </c>
      <c r="F137" s="250" t="s">
        <v>61</v>
      </c>
      <c r="G137" s="241">
        <f t="shared" si="32"/>
        <v>0</v>
      </c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</row>
    <row r="138" spans="2:19" x14ac:dyDescent="0.2">
      <c r="B138" s="438"/>
      <c r="C138" s="321"/>
      <c r="D138" s="417"/>
      <c r="E138" s="250" t="s">
        <v>64</v>
      </c>
      <c r="F138" s="250" t="s">
        <v>65</v>
      </c>
      <c r="G138" s="241">
        <f t="shared" si="32"/>
        <v>0</v>
      </c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</row>
    <row r="139" spans="2:19" x14ac:dyDescent="0.2">
      <c r="B139" s="438"/>
      <c r="C139" s="321"/>
      <c r="D139" s="417"/>
      <c r="E139" s="227" t="s">
        <v>64</v>
      </c>
      <c r="F139" s="227" t="s">
        <v>66</v>
      </c>
      <c r="G139" s="241">
        <f t="shared" si="32"/>
        <v>0</v>
      </c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</row>
    <row r="140" spans="2:19" x14ac:dyDescent="0.2">
      <c r="B140" s="246" t="s">
        <v>89</v>
      </c>
      <c r="C140" s="223" t="s">
        <v>230</v>
      </c>
      <c r="D140" s="224" t="s">
        <v>58</v>
      </c>
      <c r="E140" s="224" t="s">
        <v>58</v>
      </c>
      <c r="F140" s="224" t="s">
        <v>58</v>
      </c>
      <c r="G140" s="241">
        <f t="shared" si="32"/>
        <v>0</v>
      </c>
      <c r="H140" s="247">
        <f t="shared" ref="H140:S140" si="35">H142+H148+H160+H166+H172+H178+H184</f>
        <v>0</v>
      </c>
      <c r="I140" s="247">
        <f t="shared" si="35"/>
        <v>0</v>
      </c>
      <c r="J140" s="247">
        <f t="shared" si="35"/>
        <v>0</v>
      </c>
      <c r="K140" s="247">
        <f t="shared" si="35"/>
        <v>0</v>
      </c>
      <c r="L140" s="247">
        <f t="shared" si="35"/>
        <v>0</v>
      </c>
      <c r="M140" s="247">
        <f t="shared" si="35"/>
        <v>0</v>
      </c>
      <c r="N140" s="247">
        <f t="shared" si="35"/>
        <v>0</v>
      </c>
      <c r="O140" s="247">
        <f t="shared" si="35"/>
        <v>0</v>
      </c>
      <c r="P140" s="247">
        <f t="shared" si="35"/>
        <v>0</v>
      </c>
      <c r="Q140" s="247">
        <f t="shared" si="35"/>
        <v>0</v>
      </c>
      <c r="R140" s="247">
        <f t="shared" si="35"/>
        <v>0</v>
      </c>
      <c r="S140" s="247">
        <f t="shared" si="35"/>
        <v>0</v>
      </c>
    </row>
    <row r="141" spans="2:19" x14ac:dyDescent="0.2">
      <c r="B141" s="248" t="s">
        <v>19</v>
      </c>
      <c r="C141" s="68" t="s">
        <v>58</v>
      </c>
      <c r="D141" s="227" t="s">
        <v>58</v>
      </c>
      <c r="E141" s="227" t="s">
        <v>58</v>
      </c>
      <c r="F141" s="227" t="s">
        <v>58</v>
      </c>
      <c r="G141" s="241" t="s">
        <v>58</v>
      </c>
      <c r="H141" s="227" t="s">
        <v>58</v>
      </c>
      <c r="I141" s="227" t="s">
        <v>58</v>
      </c>
      <c r="J141" s="227" t="s">
        <v>58</v>
      </c>
      <c r="K141" s="68" t="s">
        <v>58</v>
      </c>
      <c r="L141" s="227" t="s">
        <v>58</v>
      </c>
      <c r="M141" s="227" t="s">
        <v>58</v>
      </c>
      <c r="N141" s="227" t="s">
        <v>58</v>
      </c>
      <c r="O141" s="68" t="s">
        <v>58</v>
      </c>
      <c r="P141" s="227" t="s">
        <v>58</v>
      </c>
      <c r="Q141" s="227" t="s">
        <v>58</v>
      </c>
      <c r="R141" s="227" t="s">
        <v>58</v>
      </c>
      <c r="S141" s="227" t="s">
        <v>58</v>
      </c>
    </row>
    <row r="142" spans="2:19" ht="12.75" customHeight="1" x14ac:dyDescent="0.2">
      <c r="B142" s="418" t="s">
        <v>89</v>
      </c>
      <c r="C142" s="321" t="s">
        <v>275</v>
      </c>
      <c r="D142" s="417" t="s">
        <v>69</v>
      </c>
      <c r="E142" s="249" t="s">
        <v>58</v>
      </c>
      <c r="F142" s="249" t="s">
        <v>58</v>
      </c>
      <c r="G142" s="241">
        <f t="shared" ref="G142:G173" si="36">H142+I142+J142+K142+L142+M142+N142+O142+P142+Q142+R142+S142</f>
        <v>0</v>
      </c>
      <c r="H142" s="241">
        <f t="shared" ref="H142:S142" si="37">H143+H144+H145+H146+H147</f>
        <v>0</v>
      </c>
      <c r="I142" s="241">
        <f t="shared" si="37"/>
        <v>0</v>
      </c>
      <c r="J142" s="241">
        <f t="shared" si="37"/>
        <v>0</v>
      </c>
      <c r="K142" s="241">
        <f t="shared" si="37"/>
        <v>0</v>
      </c>
      <c r="L142" s="241">
        <f t="shared" si="37"/>
        <v>0</v>
      </c>
      <c r="M142" s="241">
        <f t="shared" si="37"/>
        <v>0</v>
      </c>
      <c r="N142" s="241">
        <f t="shared" si="37"/>
        <v>0</v>
      </c>
      <c r="O142" s="241">
        <f t="shared" si="37"/>
        <v>0</v>
      </c>
      <c r="P142" s="241">
        <f t="shared" si="37"/>
        <v>0</v>
      </c>
      <c r="Q142" s="241">
        <f t="shared" si="37"/>
        <v>0</v>
      </c>
      <c r="R142" s="241">
        <f t="shared" si="37"/>
        <v>0</v>
      </c>
      <c r="S142" s="241">
        <f t="shared" si="37"/>
        <v>0</v>
      </c>
    </row>
    <row r="143" spans="2:19" x14ac:dyDescent="0.2">
      <c r="B143" s="418"/>
      <c r="C143" s="321"/>
      <c r="D143" s="417"/>
      <c r="E143" s="250" t="s">
        <v>60</v>
      </c>
      <c r="F143" s="250" t="s">
        <v>61</v>
      </c>
      <c r="G143" s="241">
        <f t="shared" si="36"/>
        <v>0</v>
      </c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</row>
    <row r="144" spans="2:19" x14ac:dyDescent="0.2">
      <c r="B144" s="418"/>
      <c r="C144" s="321"/>
      <c r="D144" s="417"/>
      <c r="E144" s="250" t="s">
        <v>62</v>
      </c>
      <c r="F144" s="250" t="s">
        <v>62</v>
      </c>
      <c r="G144" s="241">
        <f t="shared" si="36"/>
        <v>0</v>
      </c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</row>
    <row r="145" spans="2:19" x14ac:dyDescent="0.2">
      <c r="B145" s="418"/>
      <c r="C145" s="321"/>
      <c r="D145" s="417"/>
      <c r="E145" s="250" t="s">
        <v>63</v>
      </c>
      <c r="F145" s="250" t="s">
        <v>61</v>
      </c>
      <c r="G145" s="241">
        <f t="shared" si="36"/>
        <v>0</v>
      </c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</row>
    <row r="146" spans="2:19" x14ac:dyDescent="0.2">
      <c r="B146" s="418"/>
      <c r="C146" s="321"/>
      <c r="D146" s="417"/>
      <c r="E146" s="250" t="s">
        <v>64</v>
      </c>
      <c r="F146" s="250" t="s">
        <v>65</v>
      </c>
      <c r="G146" s="241">
        <f t="shared" si="36"/>
        <v>0</v>
      </c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</row>
    <row r="147" spans="2:19" x14ac:dyDescent="0.2">
      <c r="B147" s="418"/>
      <c r="C147" s="321"/>
      <c r="D147" s="417"/>
      <c r="E147" s="227" t="s">
        <v>64</v>
      </c>
      <c r="F147" s="227" t="s">
        <v>66</v>
      </c>
      <c r="G147" s="241">
        <f t="shared" si="36"/>
        <v>0</v>
      </c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</row>
    <row r="148" spans="2:19" ht="12.75" customHeight="1" x14ac:dyDescent="0.2">
      <c r="B148" s="418" t="s">
        <v>89</v>
      </c>
      <c r="C148" s="321"/>
      <c r="D148" s="417" t="s">
        <v>211</v>
      </c>
      <c r="E148" s="249" t="s">
        <v>58</v>
      </c>
      <c r="F148" s="249" t="s">
        <v>58</v>
      </c>
      <c r="G148" s="241">
        <f t="shared" si="36"/>
        <v>0</v>
      </c>
      <c r="H148" s="241">
        <f t="shared" ref="H148:S148" si="38">H149+H150+H151+H152+H153</f>
        <v>0</v>
      </c>
      <c r="I148" s="241">
        <f t="shared" si="38"/>
        <v>0</v>
      </c>
      <c r="J148" s="241">
        <f t="shared" si="38"/>
        <v>0</v>
      </c>
      <c r="K148" s="241">
        <f t="shared" si="38"/>
        <v>0</v>
      </c>
      <c r="L148" s="241">
        <f t="shared" si="38"/>
        <v>0</v>
      </c>
      <c r="M148" s="241">
        <f t="shared" si="38"/>
        <v>0</v>
      </c>
      <c r="N148" s="241">
        <f t="shared" si="38"/>
        <v>0</v>
      </c>
      <c r="O148" s="241">
        <f t="shared" si="38"/>
        <v>0</v>
      </c>
      <c r="P148" s="241">
        <f t="shared" si="38"/>
        <v>0</v>
      </c>
      <c r="Q148" s="241">
        <f t="shared" si="38"/>
        <v>0</v>
      </c>
      <c r="R148" s="241">
        <f t="shared" si="38"/>
        <v>0</v>
      </c>
      <c r="S148" s="241">
        <f t="shared" si="38"/>
        <v>0</v>
      </c>
    </row>
    <row r="149" spans="2:19" x14ac:dyDescent="0.2">
      <c r="B149" s="418"/>
      <c r="C149" s="321"/>
      <c r="D149" s="417"/>
      <c r="E149" s="250" t="s">
        <v>60</v>
      </c>
      <c r="F149" s="250" t="s">
        <v>61</v>
      </c>
      <c r="G149" s="241">
        <f t="shared" si="36"/>
        <v>0</v>
      </c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</row>
    <row r="150" spans="2:19" x14ac:dyDescent="0.2">
      <c r="B150" s="418"/>
      <c r="C150" s="321"/>
      <c r="D150" s="417"/>
      <c r="E150" s="250" t="s">
        <v>62</v>
      </c>
      <c r="F150" s="250" t="s">
        <v>62</v>
      </c>
      <c r="G150" s="241">
        <f t="shared" si="36"/>
        <v>0</v>
      </c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</row>
    <row r="151" spans="2:19" x14ac:dyDescent="0.2">
      <c r="B151" s="418"/>
      <c r="C151" s="321"/>
      <c r="D151" s="417"/>
      <c r="E151" s="250" t="s">
        <v>63</v>
      </c>
      <c r="F151" s="250" t="s">
        <v>61</v>
      </c>
      <c r="G151" s="241">
        <f t="shared" si="36"/>
        <v>0</v>
      </c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</row>
    <row r="152" spans="2:19" x14ac:dyDescent="0.2">
      <c r="B152" s="418"/>
      <c r="C152" s="321"/>
      <c r="D152" s="417"/>
      <c r="E152" s="250" t="s">
        <v>64</v>
      </c>
      <c r="F152" s="250" t="s">
        <v>65</v>
      </c>
      <c r="G152" s="241">
        <f t="shared" si="36"/>
        <v>0</v>
      </c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</row>
    <row r="153" spans="2:19" x14ac:dyDescent="0.2">
      <c r="B153" s="418"/>
      <c r="C153" s="321"/>
      <c r="D153" s="417"/>
      <c r="E153" s="227" t="s">
        <v>64</v>
      </c>
      <c r="F153" s="227" t="s">
        <v>66</v>
      </c>
      <c r="G153" s="241">
        <f t="shared" si="36"/>
        <v>0</v>
      </c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</row>
    <row r="154" spans="2:19" ht="12.75" customHeight="1" x14ac:dyDescent="0.2">
      <c r="B154" s="418"/>
      <c r="C154" s="321"/>
      <c r="D154" s="417" t="s">
        <v>231</v>
      </c>
      <c r="E154" s="249" t="s">
        <v>58</v>
      </c>
      <c r="F154" s="249" t="s">
        <v>58</v>
      </c>
      <c r="G154" s="241">
        <f t="shared" si="36"/>
        <v>0</v>
      </c>
      <c r="H154" s="241">
        <f t="shared" ref="H154:S154" si="39">H155+H156+H157+H158+H159</f>
        <v>0</v>
      </c>
      <c r="I154" s="241">
        <f t="shared" si="39"/>
        <v>0</v>
      </c>
      <c r="J154" s="241">
        <f t="shared" si="39"/>
        <v>0</v>
      </c>
      <c r="K154" s="241">
        <f t="shared" si="39"/>
        <v>0</v>
      </c>
      <c r="L154" s="241">
        <f t="shared" si="39"/>
        <v>0</v>
      </c>
      <c r="M154" s="241">
        <f t="shared" si="39"/>
        <v>0</v>
      </c>
      <c r="N154" s="241">
        <f t="shared" si="39"/>
        <v>0</v>
      </c>
      <c r="O154" s="241">
        <f t="shared" si="39"/>
        <v>0</v>
      </c>
      <c r="P154" s="241">
        <f t="shared" si="39"/>
        <v>0</v>
      </c>
      <c r="Q154" s="241">
        <f t="shared" si="39"/>
        <v>0</v>
      </c>
      <c r="R154" s="241">
        <f t="shared" si="39"/>
        <v>0</v>
      </c>
      <c r="S154" s="241">
        <f t="shared" si="39"/>
        <v>0</v>
      </c>
    </row>
    <row r="155" spans="2:19" x14ac:dyDescent="0.2">
      <c r="B155" s="418"/>
      <c r="C155" s="321"/>
      <c r="D155" s="417"/>
      <c r="E155" s="250" t="s">
        <v>60</v>
      </c>
      <c r="F155" s="250" t="s">
        <v>61</v>
      </c>
      <c r="G155" s="241">
        <f t="shared" si="36"/>
        <v>0</v>
      </c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</row>
    <row r="156" spans="2:19" x14ac:dyDescent="0.2">
      <c r="B156" s="418"/>
      <c r="C156" s="321"/>
      <c r="D156" s="417"/>
      <c r="E156" s="250" t="s">
        <v>62</v>
      </c>
      <c r="F156" s="250" t="s">
        <v>62</v>
      </c>
      <c r="G156" s="241">
        <f t="shared" si="36"/>
        <v>0</v>
      </c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</row>
    <row r="157" spans="2:19" x14ac:dyDescent="0.2">
      <c r="B157" s="418"/>
      <c r="C157" s="321"/>
      <c r="D157" s="417"/>
      <c r="E157" s="250" t="s">
        <v>63</v>
      </c>
      <c r="F157" s="250" t="s">
        <v>61</v>
      </c>
      <c r="G157" s="241">
        <f t="shared" si="36"/>
        <v>0</v>
      </c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</row>
    <row r="158" spans="2:19" x14ac:dyDescent="0.2">
      <c r="B158" s="418"/>
      <c r="C158" s="321"/>
      <c r="D158" s="417"/>
      <c r="E158" s="250" t="s">
        <v>64</v>
      </c>
      <c r="F158" s="250" t="s">
        <v>65</v>
      </c>
      <c r="G158" s="241">
        <f t="shared" si="36"/>
        <v>0</v>
      </c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</row>
    <row r="159" spans="2:19" x14ac:dyDescent="0.2">
      <c r="B159" s="418"/>
      <c r="C159" s="321"/>
      <c r="D159" s="417"/>
      <c r="E159" s="227" t="s">
        <v>64</v>
      </c>
      <c r="F159" s="227" t="s">
        <v>66</v>
      </c>
      <c r="G159" s="241">
        <f t="shared" si="36"/>
        <v>0</v>
      </c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</row>
    <row r="160" spans="2:19" ht="12.75" customHeight="1" x14ac:dyDescent="0.2">
      <c r="B160" s="418" t="s">
        <v>89</v>
      </c>
      <c r="C160" s="321"/>
      <c r="D160" s="417" t="s">
        <v>214</v>
      </c>
      <c r="E160" s="249" t="s">
        <v>58</v>
      </c>
      <c r="F160" s="249" t="s">
        <v>58</v>
      </c>
      <c r="G160" s="241">
        <f t="shared" si="36"/>
        <v>0</v>
      </c>
      <c r="H160" s="241">
        <f t="shared" ref="H160:S160" si="40">H161+H162+H163+H164+H165</f>
        <v>0</v>
      </c>
      <c r="I160" s="241">
        <f t="shared" si="40"/>
        <v>0</v>
      </c>
      <c r="J160" s="241">
        <f t="shared" si="40"/>
        <v>0</v>
      </c>
      <c r="K160" s="241">
        <f t="shared" si="40"/>
        <v>0</v>
      </c>
      <c r="L160" s="241">
        <f t="shared" si="40"/>
        <v>0</v>
      </c>
      <c r="M160" s="241">
        <f t="shared" si="40"/>
        <v>0</v>
      </c>
      <c r="N160" s="241">
        <f t="shared" si="40"/>
        <v>0</v>
      </c>
      <c r="O160" s="241">
        <f t="shared" si="40"/>
        <v>0</v>
      </c>
      <c r="P160" s="241">
        <f t="shared" si="40"/>
        <v>0</v>
      </c>
      <c r="Q160" s="241">
        <f t="shared" si="40"/>
        <v>0</v>
      </c>
      <c r="R160" s="241">
        <f t="shared" si="40"/>
        <v>0</v>
      </c>
      <c r="S160" s="241">
        <f t="shared" si="40"/>
        <v>0</v>
      </c>
    </row>
    <row r="161" spans="2:19" x14ac:dyDescent="0.2">
      <c r="B161" s="418"/>
      <c r="C161" s="321"/>
      <c r="D161" s="417"/>
      <c r="E161" s="250" t="s">
        <v>60</v>
      </c>
      <c r="F161" s="250" t="s">
        <v>61</v>
      </c>
      <c r="G161" s="241">
        <f t="shared" si="36"/>
        <v>0</v>
      </c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</row>
    <row r="162" spans="2:19" x14ac:dyDescent="0.2">
      <c r="B162" s="418"/>
      <c r="C162" s="321"/>
      <c r="D162" s="417"/>
      <c r="E162" s="250" t="s">
        <v>62</v>
      </c>
      <c r="F162" s="250" t="s">
        <v>62</v>
      </c>
      <c r="G162" s="241">
        <f t="shared" si="36"/>
        <v>0</v>
      </c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</row>
    <row r="163" spans="2:19" x14ac:dyDescent="0.2">
      <c r="B163" s="418"/>
      <c r="C163" s="321"/>
      <c r="D163" s="417"/>
      <c r="E163" s="250" t="s">
        <v>63</v>
      </c>
      <c r="F163" s="250" t="s">
        <v>61</v>
      </c>
      <c r="G163" s="241">
        <f t="shared" si="36"/>
        <v>0</v>
      </c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</row>
    <row r="164" spans="2:19" x14ac:dyDescent="0.2">
      <c r="B164" s="418"/>
      <c r="C164" s="321"/>
      <c r="D164" s="417"/>
      <c r="E164" s="250" t="s">
        <v>64</v>
      </c>
      <c r="F164" s="250" t="s">
        <v>65</v>
      </c>
      <c r="G164" s="241">
        <f t="shared" si="36"/>
        <v>0</v>
      </c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</row>
    <row r="165" spans="2:19" x14ac:dyDescent="0.2">
      <c r="B165" s="418"/>
      <c r="C165" s="321"/>
      <c r="D165" s="417"/>
      <c r="E165" s="227" t="s">
        <v>64</v>
      </c>
      <c r="F165" s="227" t="s">
        <v>66</v>
      </c>
      <c r="G165" s="241">
        <f t="shared" si="36"/>
        <v>0</v>
      </c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</row>
    <row r="166" spans="2:19" ht="12.75" customHeight="1" x14ac:dyDescent="0.2">
      <c r="B166" s="418" t="s">
        <v>89</v>
      </c>
      <c r="C166" s="321"/>
      <c r="D166" s="417" t="s">
        <v>232</v>
      </c>
      <c r="E166" s="249" t="s">
        <v>58</v>
      </c>
      <c r="F166" s="249" t="s">
        <v>58</v>
      </c>
      <c r="G166" s="241">
        <f t="shared" si="36"/>
        <v>0</v>
      </c>
      <c r="H166" s="241">
        <f t="shared" ref="H166:S166" si="41">H167+H168+H169+H170+H171</f>
        <v>0</v>
      </c>
      <c r="I166" s="241">
        <f t="shared" si="41"/>
        <v>0</v>
      </c>
      <c r="J166" s="241">
        <f t="shared" si="41"/>
        <v>0</v>
      </c>
      <c r="K166" s="241">
        <f t="shared" si="41"/>
        <v>0</v>
      </c>
      <c r="L166" s="241">
        <f t="shared" si="41"/>
        <v>0</v>
      </c>
      <c r="M166" s="241">
        <f t="shared" si="41"/>
        <v>0</v>
      </c>
      <c r="N166" s="241">
        <f t="shared" si="41"/>
        <v>0</v>
      </c>
      <c r="O166" s="241">
        <f t="shared" si="41"/>
        <v>0</v>
      </c>
      <c r="P166" s="241">
        <f t="shared" si="41"/>
        <v>0</v>
      </c>
      <c r="Q166" s="241">
        <f t="shared" si="41"/>
        <v>0</v>
      </c>
      <c r="R166" s="241">
        <f t="shared" si="41"/>
        <v>0</v>
      </c>
      <c r="S166" s="241">
        <f t="shared" si="41"/>
        <v>0</v>
      </c>
    </row>
    <row r="167" spans="2:19" x14ac:dyDescent="0.2">
      <c r="B167" s="418"/>
      <c r="C167" s="321"/>
      <c r="D167" s="417"/>
      <c r="E167" s="250" t="s">
        <v>60</v>
      </c>
      <c r="F167" s="250" t="s">
        <v>61</v>
      </c>
      <c r="G167" s="241">
        <f t="shared" si="36"/>
        <v>0</v>
      </c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</row>
    <row r="168" spans="2:19" x14ac:dyDescent="0.2">
      <c r="B168" s="418"/>
      <c r="C168" s="321"/>
      <c r="D168" s="417"/>
      <c r="E168" s="250" t="s">
        <v>62</v>
      </c>
      <c r="F168" s="250" t="s">
        <v>62</v>
      </c>
      <c r="G168" s="241">
        <f t="shared" si="36"/>
        <v>0</v>
      </c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</row>
    <row r="169" spans="2:19" x14ac:dyDescent="0.2">
      <c r="B169" s="418"/>
      <c r="C169" s="321"/>
      <c r="D169" s="417"/>
      <c r="E169" s="250" t="s">
        <v>63</v>
      </c>
      <c r="F169" s="250" t="s">
        <v>61</v>
      </c>
      <c r="G169" s="241">
        <f t="shared" si="36"/>
        <v>0</v>
      </c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</row>
    <row r="170" spans="2:19" x14ac:dyDescent="0.2">
      <c r="B170" s="418"/>
      <c r="C170" s="321"/>
      <c r="D170" s="417"/>
      <c r="E170" s="250" t="s">
        <v>64</v>
      </c>
      <c r="F170" s="250" t="s">
        <v>65</v>
      </c>
      <c r="G170" s="241">
        <f t="shared" si="36"/>
        <v>0</v>
      </c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</row>
    <row r="171" spans="2:19" x14ac:dyDescent="0.2">
      <c r="B171" s="418"/>
      <c r="C171" s="321"/>
      <c r="D171" s="417"/>
      <c r="E171" s="227" t="s">
        <v>64</v>
      </c>
      <c r="F171" s="227" t="s">
        <v>66</v>
      </c>
      <c r="G171" s="241">
        <f t="shared" si="36"/>
        <v>0</v>
      </c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</row>
    <row r="172" spans="2:19" ht="12.75" customHeight="1" x14ac:dyDescent="0.2">
      <c r="B172" s="418" t="s">
        <v>89</v>
      </c>
      <c r="C172" s="321"/>
      <c r="D172" s="417" t="s">
        <v>233</v>
      </c>
      <c r="E172" s="249" t="s">
        <v>58</v>
      </c>
      <c r="F172" s="249" t="s">
        <v>58</v>
      </c>
      <c r="G172" s="241">
        <f t="shared" si="36"/>
        <v>0</v>
      </c>
      <c r="H172" s="241">
        <f t="shared" ref="H172:S172" si="42">H173+H174+H175+H176+H177</f>
        <v>0</v>
      </c>
      <c r="I172" s="241">
        <f t="shared" si="42"/>
        <v>0</v>
      </c>
      <c r="J172" s="241">
        <f t="shared" si="42"/>
        <v>0</v>
      </c>
      <c r="K172" s="241">
        <f t="shared" si="42"/>
        <v>0</v>
      </c>
      <c r="L172" s="241">
        <f t="shared" si="42"/>
        <v>0</v>
      </c>
      <c r="M172" s="241">
        <f t="shared" si="42"/>
        <v>0</v>
      </c>
      <c r="N172" s="241">
        <f t="shared" si="42"/>
        <v>0</v>
      </c>
      <c r="O172" s="241">
        <f t="shared" si="42"/>
        <v>0</v>
      </c>
      <c r="P172" s="241">
        <f t="shared" si="42"/>
        <v>0</v>
      </c>
      <c r="Q172" s="241">
        <f t="shared" si="42"/>
        <v>0</v>
      </c>
      <c r="R172" s="241">
        <f t="shared" si="42"/>
        <v>0</v>
      </c>
      <c r="S172" s="241">
        <f t="shared" si="42"/>
        <v>0</v>
      </c>
    </row>
    <row r="173" spans="2:19" x14ac:dyDescent="0.2">
      <c r="B173" s="418"/>
      <c r="C173" s="321"/>
      <c r="D173" s="417"/>
      <c r="E173" s="250" t="s">
        <v>60</v>
      </c>
      <c r="F173" s="250" t="s">
        <v>61</v>
      </c>
      <c r="G173" s="241">
        <f t="shared" si="36"/>
        <v>0</v>
      </c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</row>
    <row r="174" spans="2:19" x14ac:dyDescent="0.2">
      <c r="B174" s="418"/>
      <c r="C174" s="321"/>
      <c r="D174" s="417"/>
      <c r="E174" s="250" t="s">
        <v>62</v>
      </c>
      <c r="F174" s="250" t="s">
        <v>62</v>
      </c>
      <c r="G174" s="241">
        <f t="shared" ref="G174:G190" si="43">H174+I174+J174+K174+L174+M174+N174+O174+P174+Q174+R174+S174</f>
        <v>0</v>
      </c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</row>
    <row r="175" spans="2:19" x14ac:dyDescent="0.2">
      <c r="B175" s="418"/>
      <c r="C175" s="321"/>
      <c r="D175" s="417"/>
      <c r="E175" s="250" t="s">
        <v>63</v>
      </c>
      <c r="F175" s="250" t="s">
        <v>61</v>
      </c>
      <c r="G175" s="241">
        <f t="shared" si="43"/>
        <v>0</v>
      </c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</row>
    <row r="176" spans="2:19" x14ac:dyDescent="0.2">
      <c r="B176" s="418"/>
      <c r="C176" s="321"/>
      <c r="D176" s="417"/>
      <c r="E176" s="250" t="s">
        <v>64</v>
      </c>
      <c r="F176" s="250" t="s">
        <v>65</v>
      </c>
      <c r="G176" s="241">
        <f t="shared" si="43"/>
        <v>0</v>
      </c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</row>
    <row r="177" spans="2:19" x14ac:dyDescent="0.2">
      <c r="B177" s="418"/>
      <c r="C177" s="321"/>
      <c r="D177" s="417"/>
      <c r="E177" s="227" t="s">
        <v>64</v>
      </c>
      <c r="F177" s="227" t="s">
        <v>66</v>
      </c>
      <c r="G177" s="241">
        <f t="shared" si="43"/>
        <v>0</v>
      </c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</row>
    <row r="178" spans="2:19" ht="12.75" customHeight="1" x14ac:dyDescent="0.2">
      <c r="B178" s="418" t="s">
        <v>89</v>
      </c>
      <c r="C178" s="321"/>
      <c r="D178" s="417" t="s">
        <v>234</v>
      </c>
      <c r="E178" s="249" t="s">
        <v>58</v>
      </c>
      <c r="F178" s="249" t="s">
        <v>58</v>
      </c>
      <c r="G178" s="241">
        <f t="shared" si="43"/>
        <v>0</v>
      </c>
      <c r="H178" s="241">
        <f t="shared" ref="H178:S178" si="44">H179+H180+H181+H182+H183</f>
        <v>0</v>
      </c>
      <c r="I178" s="241">
        <f t="shared" si="44"/>
        <v>0</v>
      </c>
      <c r="J178" s="241">
        <f t="shared" si="44"/>
        <v>0</v>
      </c>
      <c r="K178" s="241">
        <f t="shared" si="44"/>
        <v>0</v>
      </c>
      <c r="L178" s="241">
        <f t="shared" si="44"/>
        <v>0</v>
      </c>
      <c r="M178" s="241">
        <f t="shared" si="44"/>
        <v>0</v>
      </c>
      <c r="N178" s="241">
        <f t="shared" si="44"/>
        <v>0</v>
      </c>
      <c r="O178" s="241">
        <f t="shared" si="44"/>
        <v>0</v>
      </c>
      <c r="P178" s="241">
        <f t="shared" si="44"/>
        <v>0</v>
      </c>
      <c r="Q178" s="241">
        <f t="shared" si="44"/>
        <v>0</v>
      </c>
      <c r="R178" s="241">
        <f t="shared" si="44"/>
        <v>0</v>
      </c>
      <c r="S178" s="241">
        <f t="shared" si="44"/>
        <v>0</v>
      </c>
    </row>
    <row r="179" spans="2:19" x14ac:dyDescent="0.2">
      <c r="B179" s="418"/>
      <c r="C179" s="321"/>
      <c r="D179" s="417"/>
      <c r="E179" s="250" t="s">
        <v>60</v>
      </c>
      <c r="F179" s="250" t="s">
        <v>61</v>
      </c>
      <c r="G179" s="241">
        <f t="shared" si="43"/>
        <v>0</v>
      </c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</row>
    <row r="180" spans="2:19" x14ac:dyDescent="0.2">
      <c r="B180" s="418"/>
      <c r="C180" s="321"/>
      <c r="D180" s="417"/>
      <c r="E180" s="250" t="s">
        <v>62</v>
      </c>
      <c r="F180" s="250" t="s">
        <v>62</v>
      </c>
      <c r="G180" s="241">
        <f t="shared" si="43"/>
        <v>0</v>
      </c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</row>
    <row r="181" spans="2:19" x14ac:dyDescent="0.2">
      <c r="B181" s="418"/>
      <c r="C181" s="321"/>
      <c r="D181" s="417"/>
      <c r="E181" s="250" t="s">
        <v>63</v>
      </c>
      <c r="F181" s="250" t="s">
        <v>61</v>
      </c>
      <c r="G181" s="241">
        <f t="shared" si="43"/>
        <v>0</v>
      </c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</row>
    <row r="182" spans="2:19" x14ac:dyDescent="0.2">
      <c r="B182" s="418"/>
      <c r="C182" s="321"/>
      <c r="D182" s="417"/>
      <c r="E182" s="250" t="s">
        <v>64</v>
      </c>
      <c r="F182" s="250" t="s">
        <v>65</v>
      </c>
      <c r="G182" s="241">
        <f t="shared" si="43"/>
        <v>0</v>
      </c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</row>
    <row r="183" spans="2:19" x14ac:dyDescent="0.2">
      <c r="B183" s="418" t="s">
        <v>89</v>
      </c>
      <c r="C183" s="321"/>
      <c r="D183" s="417" t="s">
        <v>69</v>
      </c>
      <c r="E183" s="227" t="s">
        <v>64</v>
      </c>
      <c r="F183" s="227" t="s">
        <v>66</v>
      </c>
      <c r="G183" s="241">
        <f t="shared" si="43"/>
        <v>0</v>
      </c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</row>
    <row r="184" spans="2:19" ht="12.75" customHeight="1" x14ac:dyDescent="0.2">
      <c r="B184" s="418" t="s">
        <v>89</v>
      </c>
      <c r="C184" s="321"/>
      <c r="D184" s="417" t="s">
        <v>235</v>
      </c>
      <c r="E184" s="249" t="s">
        <v>58</v>
      </c>
      <c r="F184" s="249" t="s">
        <v>58</v>
      </c>
      <c r="G184" s="241">
        <f t="shared" si="43"/>
        <v>0</v>
      </c>
      <c r="H184" s="241">
        <f t="shared" ref="H184:S184" si="45">H185+H186+H187+H188+H189</f>
        <v>0</v>
      </c>
      <c r="I184" s="241">
        <f t="shared" si="45"/>
        <v>0</v>
      </c>
      <c r="J184" s="241">
        <f t="shared" si="45"/>
        <v>0</v>
      </c>
      <c r="K184" s="241">
        <f t="shared" si="45"/>
        <v>0</v>
      </c>
      <c r="L184" s="241">
        <f t="shared" si="45"/>
        <v>0</v>
      </c>
      <c r="M184" s="241">
        <f t="shared" si="45"/>
        <v>0</v>
      </c>
      <c r="N184" s="241">
        <f t="shared" si="45"/>
        <v>0</v>
      </c>
      <c r="O184" s="241">
        <f t="shared" si="45"/>
        <v>0</v>
      </c>
      <c r="P184" s="241">
        <f t="shared" si="45"/>
        <v>0</v>
      </c>
      <c r="Q184" s="241">
        <f t="shared" si="45"/>
        <v>0</v>
      </c>
      <c r="R184" s="241">
        <f t="shared" si="45"/>
        <v>0</v>
      </c>
      <c r="S184" s="241">
        <f t="shared" si="45"/>
        <v>0</v>
      </c>
    </row>
    <row r="185" spans="2:19" x14ac:dyDescent="0.2">
      <c r="B185" s="418" t="s">
        <v>89</v>
      </c>
      <c r="C185" s="321"/>
      <c r="D185" s="417"/>
      <c r="E185" s="250" t="s">
        <v>60</v>
      </c>
      <c r="F185" s="250" t="s">
        <v>61</v>
      </c>
      <c r="G185" s="241">
        <f t="shared" si="43"/>
        <v>0</v>
      </c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</row>
    <row r="186" spans="2:19" x14ac:dyDescent="0.2">
      <c r="B186" s="418" t="s">
        <v>89</v>
      </c>
      <c r="C186" s="321"/>
      <c r="D186" s="417"/>
      <c r="E186" s="250" t="s">
        <v>62</v>
      </c>
      <c r="F186" s="250" t="s">
        <v>62</v>
      </c>
      <c r="G186" s="241">
        <f t="shared" si="43"/>
        <v>0</v>
      </c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</row>
    <row r="187" spans="2:19" x14ac:dyDescent="0.2">
      <c r="B187" s="418" t="s">
        <v>89</v>
      </c>
      <c r="C187" s="321"/>
      <c r="D187" s="417"/>
      <c r="E187" s="250" t="s">
        <v>63</v>
      </c>
      <c r="F187" s="250" t="s">
        <v>61</v>
      </c>
      <c r="G187" s="241">
        <f t="shared" si="43"/>
        <v>0</v>
      </c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</row>
    <row r="188" spans="2:19" x14ac:dyDescent="0.2">
      <c r="B188" s="418" t="s">
        <v>89</v>
      </c>
      <c r="C188" s="321"/>
      <c r="D188" s="417"/>
      <c r="E188" s="250" t="s">
        <v>64</v>
      </c>
      <c r="F188" s="250" t="s">
        <v>65</v>
      </c>
      <c r="G188" s="241">
        <f t="shared" si="43"/>
        <v>0</v>
      </c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</row>
    <row r="189" spans="2:19" x14ac:dyDescent="0.2">
      <c r="B189" s="418" t="s">
        <v>89</v>
      </c>
      <c r="C189" s="321"/>
      <c r="D189" s="417"/>
      <c r="E189" s="227" t="s">
        <v>64</v>
      </c>
      <c r="F189" s="227" t="s">
        <v>66</v>
      </c>
      <c r="G189" s="241">
        <f t="shared" si="43"/>
        <v>0</v>
      </c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</row>
    <row r="190" spans="2:19" x14ac:dyDescent="0.2">
      <c r="B190" s="246" t="s">
        <v>90</v>
      </c>
      <c r="C190" s="223" t="s">
        <v>276</v>
      </c>
      <c r="D190" s="224" t="s">
        <v>58</v>
      </c>
      <c r="E190" s="224" t="s">
        <v>58</v>
      </c>
      <c r="F190" s="224" t="s">
        <v>58</v>
      </c>
      <c r="G190" s="241">
        <f t="shared" si="43"/>
        <v>0</v>
      </c>
      <c r="H190" s="247">
        <f t="shared" ref="H190:S190" si="46">H192+H198+H204+H210</f>
        <v>0</v>
      </c>
      <c r="I190" s="247">
        <f t="shared" si="46"/>
        <v>0</v>
      </c>
      <c r="J190" s="247">
        <f t="shared" si="46"/>
        <v>0</v>
      </c>
      <c r="K190" s="247">
        <f t="shared" si="46"/>
        <v>0</v>
      </c>
      <c r="L190" s="247">
        <f t="shared" si="46"/>
        <v>0</v>
      </c>
      <c r="M190" s="247">
        <f t="shared" si="46"/>
        <v>0</v>
      </c>
      <c r="N190" s="247">
        <f t="shared" si="46"/>
        <v>0</v>
      </c>
      <c r="O190" s="247">
        <f t="shared" si="46"/>
        <v>0</v>
      </c>
      <c r="P190" s="247">
        <f t="shared" si="46"/>
        <v>0</v>
      </c>
      <c r="Q190" s="247">
        <f t="shared" si="46"/>
        <v>0</v>
      </c>
      <c r="R190" s="247">
        <f t="shared" si="46"/>
        <v>0</v>
      </c>
      <c r="S190" s="247">
        <f t="shared" si="46"/>
        <v>0</v>
      </c>
    </row>
    <row r="191" spans="2:19" x14ac:dyDescent="0.2">
      <c r="B191" s="248" t="s">
        <v>74</v>
      </c>
      <c r="C191" s="68" t="s">
        <v>58</v>
      </c>
      <c r="D191" s="227" t="s">
        <v>58</v>
      </c>
      <c r="E191" s="227" t="s">
        <v>58</v>
      </c>
      <c r="F191" s="227" t="s">
        <v>58</v>
      </c>
      <c r="G191" s="241" t="s">
        <v>58</v>
      </c>
      <c r="H191" s="227" t="s">
        <v>58</v>
      </c>
      <c r="I191" s="227" t="s">
        <v>58</v>
      </c>
      <c r="J191" s="227" t="s">
        <v>58</v>
      </c>
      <c r="K191" s="68" t="s">
        <v>58</v>
      </c>
      <c r="L191" s="227" t="s">
        <v>58</v>
      </c>
      <c r="M191" s="227" t="s">
        <v>58</v>
      </c>
      <c r="N191" s="227" t="s">
        <v>58</v>
      </c>
      <c r="O191" s="68" t="s">
        <v>58</v>
      </c>
      <c r="P191" s="227" t="s">
        <v>58</v>
      </c>
      <c r="Q191" s="227" t="s">
        <v>58</v>
      </c>
      <c r="R191" s="227" t="s">
        <v>58</v>
      </c>
      <c r="S191" s="227" t="s">
        <v>58</v>
      </c>
    </row>
    <row r="192" spans="2:19" ht="12.75" customHeight="1" x14ac:dyDescent="0.2">
      <c r="B192" s="438" t="s">
        <v>91</v>
      </c>
      <c r="C192" s="321" t="s">
        <v>236</v>
      </c>
      <c r="D192" s="417" t="s">
        <v>211</v>
      </c>
      <c r="E192" s="249" t="s">
        <v>58</v>
      </c>
      <c r="F192" s="249" t="s">
        <v>58</v>
      </c>
      <c r="G192" s="241">
        <f t="shared" ref="G192:G215" si="47">H192+I192+J192+K192+L192+M192+N192+O192+P192+Q192+R192+S192</f>
        <v>0</v>
      </c>
      <c r="H192" s="241">
        <f t="shared" ref="H192:S192" si="48">H193+H194+H195+H196+H197</f>
        <v>0</v>
      </c>
      <c r="I192" s="241">
        <f t="shared" si="48"/>
        <v>0</v>
      </c>
      <c r="J192" s="241">
        <f t="shared" si="48"/>
        <v>0</v>
      </c>
      <c r="K192" s="241">
        <f t="shared" si="48"/>
        <v>0</v>
      </c>
      <c r="L192" s="241">
        <f t="shared" si="48"/>
        <v>0</v>
      </c>
      <c r="M192" s="241">
        <f t="shared" si="48"/>
        <v>0</v>
      </c>
      <c r="N192" s="241">
        <f t="shared" si="48"/>
        <v>0</v>
      </c>
      <c r="O192" s="241">
        <f t="shared" si="48"/>
        <v>0</v>
      </c>
      <c r="P192" s="241">
        <f t="shared" si="48"/>
        <v>0</v>
      </c>
      <c r="Q192" s="241">
        <f t="shared" si="48"/>
        <v>0</v>
      </c>
      <c r="R192" s="241">
        <f t="shared" si="48"/>
        <v>0</v>
      </c>
      <c r="S192" s="241">
        <f t="shared" si="48"/>
        <v>0</v>
      </c>
    </row>
    <row r="193" spans="2:19" x14ac:dyDescent="0.2">
      <c r="B193" s="438"/>
      <c r="C193" s="321"/>
      <c r="D193" s="417"/>
      <c r="E193" s="250" t="s">
        <v>60</v>
      </c>
      <c r="F193" s="250" t="s">
        <v>61</v>
      </c>
      <c r="G193" s="241">
        <f t="shared" si="47"/>
        <v>0</v>
      </c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</row>
    <row r="194" spans="2:19" x14ac:dyDescent="0.2">
      <c r="B194" s="438"/>
      <c r="C194" s="321"/>
      <c r="D194" s="417"/>
      <c r="E194" s="250" t="s">
        <v>62</v>
      </c>
      <c r="F194" s="250" t="s">
        <v>62</v>
      </c>
      <c r="G194" s="241">
        <f t="shared" si="47"/>
        <v>0</v>
      </c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</row>
    <row r="195" spans="2:19" x14ac:dyDescent="0.2">
      <c r="B195" s="438"/>
      <c r="C195" s="321"/>
      <c r="D195" s="417"/>
      <c r="E195" s="250" t="s">
        <v>63</v>
      </c>
      <c r="F195" s="250" t="s">
        <v>61</v>
      </c>
      <c r="G195" s="241">
        <f t="shared" si="47"/>
        <v>0</v>
      </c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</row>
    <row r="196" spans="2:19" x14ac:dyDescent="0.2">
      <c r="B196" s="438"/>
      <c r="C196" s="321"/>
      <c r="D196" s="417"/>
      <c r="E196" s="250" t="s">
        <v>64</v>
      </c>
      <c r="F196" s="250" t="s">
        <v>65</v>
      </c>
      <c r="G196" s="241">
        <f t="shared" si="47"/>
        <v>0</v>
      </c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</row>
    <row r="197" spans="2:19" x14ac:dyDescent="0.2">
      <c r="B197" s="438"/>
      <c r="C197" s="321"/>
      <c r="D197" s="417"/>
      <c r="E197" s="227" t="s">
        <v>64</v>
      </c>
      <c r="F197" s="227" t="s">
        <v>66</v>
      </c>
      <c r="G197" s="241">
        <f t="shared" si="47"/>
        <v>0</v>
      </c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</row>
    <row r="198" spans="2:19" ht="12.75" customHeight="1" x14ac:dyDescent="0.2">
      <c r="B198" s="438" t="s">
        <v>93</v>
      </c>
      <c r="C198" s="321" t="s">
        <v>237</v>
      </c>
      <c r="D198" s="417" t="s">
        <v>211</v>
      </c>
      <c r="E198" s="249" t="s">
        <v>58</v>
      </c>
      <c r="F198" s="249" t="s">
        <v>58</v>
      </c>
      <c r="G198" s="241">
        <f t="shared" si="47"/>
        <v>0</v>
      </c>
      <c r="H198" s="241">
        <f t="shared" ref="H198:S198" si="49">H199+H200+H201+H202+H203</f>
        <v>0</v>
      </c>
      <c r="I198" s="241">
        <f t="shared" si="49"/>
        <v>0</v>
      </c>
      <c r="J198" s="241">
        <f t="shared" si="49"/>
        <v>0</v>
      </c>
      <c r="K198" s="241">
        <f t="shared" si="49"/>
        <v>0</v>
      </c>
      <c r="L198" s="241">
        <f t="shared" si="49"/>
        <v>0</v>
      </c>
      <c r="M198" s="241">
        <f t="shared" si="49"/>
        <v>0</v>
      </c>
      <c r="N198" s="241">
        <f t="shared" si="49"/>
        <v>0</v>
      </c>
      <c r="O198" s="241">
        <f t="shared" si="49"/>
        <v>0</v>
      </c>
      <c r="P198" s="241">
        <f t="shared" si="49"/>
        <v>0</v>
      </c>
      <c r="Q198" s="241">
        <f t="shared" si="49"/>
        <v>0</v>
      </c>
      <c r="R198" s="241">
        <f t="shared" si="49"/>
        <v>0</v>
      </c>
      <c r="S198" s="241">
        <f t="shared" si="49"/>
        <v>0</v>
      </c>
    </row>
    <row r="199" spans="2:19" x14ac:dyDescent="0.2">
      <c r="B199" s="438"/>
      <c r="C199" s="321"/>
      <c r="D199" s="417"/>
      <c r="E199" s="250" t="s">
        <v>60</v>
      </c>
      <c r="F199" s="250" t="s">
        <v>61</v>
      </c>
      <c r="G199" s="241">
        <f t="shared" si="47"/>
        <v>0</v>
      </c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</row>
    <row r="200" spans="2:19" x14ac:dyDescent="0.2">
      <c r="B200" s="438"/>
      <c r="C200" s="321"/>
      <c r="D200" s="417"/>
      <c r="E200" s="250" t="s">
        <v>62</v>
      </c>
      <c r="F200" s="250" t="s">
        <v>62</v>
      </c>
      <c r="G200" s="241">
        <f t="shared" si="47"/>
        <v>0</v>
      </c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</row>
    <row r="201" spans="2:19" x14ac:dyDescent="0.2">
      <c r="B201" s="438"/>
      <c r="C201" s="321"/>
      <c r="D201" s="417"/>
      <c r="E201" s="250" t="s">
        <v>63</v>
      </c>
      <c r="F201" s="250" t="s">
        <v>61</v>
      </c>
      <c r="G201" s="241">
        <f t="shared" si="47"/>
        <v>0</v>
      </c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</row>
    <row r="202" spans="2:19" x14ac:dyDescent="0.2">
      <c r="B202" s="438"/>
      <c r="C202" s="321"/>
      <c r="D202" s="417"/>
      <c r="E202" s="250" t="s">
        <v>64</v>
      </c>
      <c r="F202" s="250" t="s">
        <v>65</v>
      </c>
      <c r="G202" s="241">
        <f t="shared" si="47"/>
        <v>0</v>
      </c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</row>
    <row r="203" spans="2:19" x14ac:dyDescent="0.2">
      <c r="B203" s="438"/>
      <c r="C203" s="321"/>
      <c r="D203" s="417"/>
      <c r="E203" s="227" t="s">
        <v>64</v>
      </c>
      <c r="F203" s="227" t="s">
        <v>66</v>
      </c>
      <c r="G203" s="241">
        <f t="shared" si="47"/>
        <v>0</v>
      </c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</row>
    <row r="204" spans="2:19" ht="12.75" customHeight="1" x14ac:dyDescent="0.2">
      <c r="B204" s="438" t="s">
        <v>94</v>
      </c>
      <c r="C204" s="321" t="s">
        <v>238</v>
      </c>
      <c r="D204" s="417" t="s">
        <v>211</v>
      </c>
      <c r="E204" s="249" t="s">
        <v>58</v>
      </c>
      <c r="F204" s="249" t="s">
        <v>58</v>
      </c>
      <c r="G204" s="241">
        <f t="shared" si="47"/>
        <v>0</v>
      </c>
      <c r="H204" s="241">
        <f t="shared" ref="H204:S204" si="50">H205+H206+H207+H208+H209</f>
        <v>0</v>
      </c>
      <c r="I204" s="241">
        <f t="shared" si="50"/>
        <v>0</v>
      </c>
      <c r="J204" s="241">
        <f t="shared" si="50"/>
        <v>0</v>
      </c>
      <c r="K204" s="241">
        <f t="shared" si="50"/>
        <v>0</v>
      </c>
      <c r="L204" s="241">
        <f t="shared" si="50"/>
        <v>0</v>
      </c>
      <c r="M204" s="241">
        <f t="shared" si="50"/>
        <v>0</v>
      </c>
      <c r="N204" s="241">
        <f t="shared" si="50"/>
        <v>0</v>
      </c>
      <c r="O204" s="241">
        <f t="shared" si="50"/>
        <v>0</v>
      </c>
      <c r="P204" s="241">
        <f t="shared" si="50"/>
        <v>0</v>
      </c>
      <c r="Q204" s="241">
        <f t="shared" si="50"/>
        <v>0</v>
      </c>
      <c r="R204" s="241">
        <f t="shared" si="50"/>
        <v>0</v>
      </c>
      <c r="S204" s="241">
        <f t="shared" si="50"/>
        <v>0</v>
      </c>
    </row>
    <row r="205" spans="2:19" x14ac:dyDescent="0.2">
      <c r="B205" s="438"/>
      <c r="C205" s="321"/>
      <c r="D205" s="417"/>
      <c r="E205" s="250" t="s">
        <v>60</v>
      </c>
      <c r="F205" s="250" t="s">
        <v>61</v>
      </c>
      <c r="G205" s="241">
        <f t="shared" si="47"/>
        <v>0</v>
      </c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</row>
    <row r="206" spans="2:19" x14ac:dyDescent="0.2">
      <c r="B206" s="438"/>
      <c r="C206" s="321"/>
      <c r="D206" s="417"/>
      <c r="E206" s="250" t="s">
        <v>62</v>
      </c>
      <c r="F206" s="250" t="s">
        <v>62</v>
      </c>
      <c r="G206" s="241">
        <f t="shared" si="47"/>
        <v>0</v>
      </c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</row>
    <row r="207" spans="2:19" x14ac:dyDescent="0.2">
      <c r="B207" s="438"/>
      <c r="C207" s="321"/>
      <c r="D207" s="417"/>
      <c r="E207" s="250" t="s">
        <v>63</v>
      </c>
      <c r="F207" s="250" t="s">
        <v>61</v>
      </c>
      <c r="G207" s="241">
        <f t="shared" si="47"/>
        <v>0</v>
      </c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</row>
    <row r="208" spans="2:19" x14ac:dyDescent="0.2">
      <c r="B208" s="438"/>
      <c r="C208" s="321"/>
      <c r="D208" s="417"/>
      <c r="E208" s="250" t="s">
        <v>64</v>
      </c>
      <c r="F208" s="250" t="s">
        <v>65</v>
      </c>
      <c r="G208" s="241">
        <f t="shared" si="47"/>
        <v>0</v>
      </c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</row>
    <row r="209" spans="2:19" x14ac:dyDescent="0.2">
      <c r="B209" s="438"/>
      <c r="C209" s="321"/>
      <c r="D209" s="417"/>
      <c r="E209" s="227" t="s">
        <v>64</v>
      </c>
      <c r="F209" s="227" t="s">
        <v>66</v>
      </c>
      <c r="G209" s="241">
        <f t="shared" si="47"/>
        <v>0</v>
      </c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</row>
    <row r="210" spans="2:19" ht="12.75" customHeight="1" x14ac:dyDescent="0.2">
      <c r="B210" s="438" t="s">
        <v>95</v>
      </c>
      <c r="C210" s="321" t="s">
        <v>239</v>
      </c>
      <c r="D210" s="417" t="s">
        <v>211</v>
      </c>
      <c r="E210" s="249" t="s">
        <v>58</v>
      </c>
      <c r="F210" s="249" t="s">
        <v>58</v>
      </c>
      <c r="G210" s="241">
        <f t="shared" si="47"/>
        <v>0</v>
      </c>
      <c r="H210" s="241">
        <f t="shared" ref="H210:S210" si="51">H211+H212+H213+H214+H215</f>
        <v>0</v>
      </c>
      <c r="I210" s="241">
        <f t="shared" si="51"/>
        <v>0</v>
      </c>
      <c r="J210" s="241">
        <f t="shared" si="51"/>
        <v>0</v>
      </c>
      <c r="K210" s="241">
        <f t="shared" si="51"/>
        <v>0</v>
      </c>
      <c r="L210" s="241">
        <f t="shared" si="51"/>
        <v>0</v>
      </c>
      <c r="M210" s="241">
        <f t="shared" si="51"/>
        <v>0</v>
      </c>
      <c r="N210" s="241">
        <f t="shared" si="51"/>
        <v>0</v>
      </c>
      <c r="O210" s="241">
        <f t="shared" si="51"/>
        <v>0</v>
      </c>
      <c r="P210" s="241">
        <f t="shared" si="51"/>
        <v>0</v>
      </c>
      <c r="Q210" s="241">
        <f t="shared" si="51"/>
        <v>0</v>
      </c>
      <c r="R210" s="241">
        <f t="shared" si="51"/>
        <v>0</v>
      </c>
      <c r="S210" s="241">
        <f t="shared" si="51"/>
        <v>0</v>
      </c>
    </row>
    <row r="211" spans="2:19" x14ac:dyDescent="0.2">
      <c r="B211" s="438"/>
      <c r="C211" s="321"/>
      <c r="D211" s="417"/>
      <c r="E211" s="250" t="s">
        <v>60</v>
      </c>
      <c r="F211" s="250" t="s">
        <v>61</v>
      </c>
      <c r="G211" s="241">
        <f t="shared" si="47"/>
        <v>0</v>
      </c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</row>
    <row r="212" spans="2:19" x14ac:dyDescent="0.2">
      <c r="B212" s="438"/>
      <c r="C212" s="321"/>
      <c r="D212" s="417"/>
      <c r="E212" s="250" t="s">
        <v>62</v>
      </c>
      <c r="F212" s="250" t="s">
        <v>62</v>
      </c>
      <c r="G212" s="241">
        <f t="shared" si="47"/>
        <v>0</v>
      </c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</row>
    <row r="213" spans="2:19" x14ac:dyDescent="0.2">
      <c r="B213" s="438"/>
      <c r="C213" s="321"/>
      <c r="D213" s="417"/>
      <c r="E213" s="250" t="s">
        <v>63</v>
      </c>
      <c r="F213" s="250" t="s">
        <v>61</v>
      </c>
      <c r="G213" s="241">
        <f t="shared" si="47"/>
        <v>0</v>
      </c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</row>
    <row r="214" spans="2:19" x14ac:dyDescent="0.2">
      <c r="B214" s="438"/>
      <c r="C214" s="321"/>
      <c r="D214" s="417"/>
      <c r="E214" s="250" t="s">
        <v>64</v>
      </c>
      <c r="F214" s="250" t="s">
        <v>65</v>
      </c>
      <c r="G214" s="241">
        <f t="shared" si="47"/>
        <v>0</v>
      </c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</row>
    <row r="215" spans="2:19" ht="23.65" customHeight="1" x14ac:dyDescent="0.2">
      <c r="B215" s="438"/>
      <c r="C215" s="321"/>
      <c r="D215" s="417"/>
      <c r="E215" s="227" t="s">
        <v>64</v>
      </c>
      <c r="F215" s="227" t="s">
        <v>66</v>
      </c>
      <c r="G215" s="241">
        <f t="shared" si="47"/>
        <v>0</v>
      </c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</row>
    <row r="216" spans="2:19" x14ac:dyDescent="0.2">
      <c r="B216" s="248" t="s">
        <v>74</v>
      </c>
      <c r="C216" s="68" t="s">
        <v>58</v>
      </c>
      <c r="D216" s="227" t="s">
        <v>58</v>
      </c>
      <c r="E216" s="227" t="s">
        <v>58</v>
      </c>
      <c r="F216" s="227" t="s">
        <v>58</v>
      </c>
      <c r="G216" s="241" t="s">
        <v>58</v>
      </c>
      <c r="H216" s="227" t="s">
        <v>58</v>
      </c>
      <c r="I216" s="227" t="s">
        <v>58</v>
      </c>
      <c r="J216" s="227" t="s">
        <v>58</v>
      </c>
      <c r="K216" s="68" t="s">
        <v>58</v>
      </c>
      <c r="L216" s="227" t="s">
        <v>58</v>
      </c>
      <c r="M216" s="227" t="s">
        <v>58</v>
      </c>
      <c r="N216" s="227" t="s">
        <v>58</v>
      </c>
      <c r="O216" s="68" t="s">
        <v>58</v>
      </c>
      <c r="P216" s="227" t="s">
        <v>58</v>
      </c>
      <c r="Q216" s="227" t="s">
        <v>58</v>
      </c>
      <c r="R216" s="227" t="s">
        <v>58</v>
      </c>
      <c r="S216" s="227" t="s">
        <v>58</v>
      </c>
    </row>
    <row r="217" spans="2:19" ht="13.7" customHeight="1" x14ac:dyDescent="0.2">
      <c r="B217" s="255" t="s">
        <v>97</v>
      </c>
      <c r="C217" s="321" t="s">
        <v>239</v>
      </c>
      <c r="D217" s="417" t="s">
        <v>211</v>
      </c>
      <c r="E217" s="227" t="s">
        <v>58</v>
      </c>
      <c r="F217" s="227" t="s">
        <v>58</v>
      </c>
      <c r="G217" s="241">
        <f>H217+I217+J217+K217+L217+M217+N217+O217+P217+Q217+R217+S217</f>
        <v>0</v>
      </c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</row>
    <row r="218" spans="2:19" x14ac:dyDescent="0.2">
      <c r="B218" s="255" t="s">
        <v>98</v>
      </c>
      <c r="C218" s="321"/>
      <c r="D218" s="417"/>
      <c r="E218" s="227" t="s">
        <v>58</v>
      </c>
      <c r="F218" s="227" t="s">
        <v>58</v>
      </c>
      <c r="G218" s="241">
        <f>H218+I218+J218+K218+L218+M218+N218+O218+P218+Q218+R218+S218</f>
        <v>0</v>
      </c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</row>
    <row r="219" spans="2:19" x14ac:dyDescent="0.2">
      <c r="B219" s="255" t="s">
        <v>99</v>
      </c>
      <c r="C219" s="321"/>
      <c r="D219" s="417"/>
      <c r="E219" s="227" t="s">
        <v>58</v>
      </c>
      <c r="F219" s="227" t="s">
        <v>58</v>
      </c>
      <c r="G219" s="241">
        <f>H219+I219+J219+K219+L219+M219+N219+O219+P219+Q219+R219+S219</f>
        <v>0</v>
      </c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</row>
    <row r="220" spans="2:19" x14ac:dyDescent="0.2">
      <c r="B220" s="255" t="s">
        <v>100</v>
      </c>
      <c r="C220" s="321"/>
      <c r="D220" s="417"/>
      <c r="E220" s="227" t="s">
        <v>58</v>
      </c>
      <c r="F220" s="227" t="s">
        <v>58</v>
      </c>
      <c r="G220" s="241">
        <f>H220+I220+J220+K220+L220+M220+N220+O220+P220+Q220+R220+S220</f>
        <v>0</v>
      </c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</row>
    <row r="221" spans="2:19" ht="15" x14ac:dyDescent="0.2">
      <c r="B221" s="236" t="s">
        <v>101</v>
      </c>
      <c r="C221" s="68" t="s">
        <v>58</v>
      </c>
      <c r="D221" s="227" t="s">
        <v>58</v>
      </c>
      <c r="E221" s="227" t="s">
        <v>58</v>
      </c>
      <c r="F221" s="227" t="s">
        <v>58</v>
      </c>
      <c r="G221" s="241">
        <f>H221+I221+J221+K221+L221+M221+N221+O221+P221+Q221+R221+S221</f>
        <v>0</v>
      </c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</row>
  </sheetData>
  <sheetProtection algorithmName="SHA-512" hashValue="MM/EdfCjHvd0eeJsrg4oMnWe1C9kp8p4l8quA73h2NYA0pTRnwLyHMjUHKXh+kLVvQ6y3apkRsanZqZeXbeAQQ==" saltValue="whFtR14mfqgfKG2h84uAQQ==" spinCount="100000" sheet="1" objects="1" scenarios="1"/>
  <customSheetViews>
    <customSheetView guid="{FC81ACF6-41EA-474E-9271-A039BE964AC6}" scale="60" showPageBreaks="1" printArea="1" view="pageBreakPreview">
      <selection activeCell="B12" sqref="B12:S12"/>
      <pageMargins left="0.196527777777778" right="0.196527777777778" top="0.15763888888888899" bottom="0.15763888888888899" header="0.51180555555555496" footer="0.15763888888888899"/>
      <printOptions horizontalCentered="1"/>
      <pageSetup paperSize="9" scale="53" firstPageNumber="0" orientation="landscape" verticalDpi="300" r:id="rId1"/>
      <headerFooter>
        <oddFooter>&amp;C&amp;P</oddFooter>
      </headerFooter>
    </customSheetView>
    <customSheetView guid="{5471717A-CEAE-4129-AD80-B9750FD3D24E}" scale="60" showPageBreaks="1" printArea="1" view="pageBreakPreview">
      <selection activeCell="H40" sqref="H40"/>
      <pageMargins left="0.196527777777778" right="0.196527777777778" top="0.15763888888888899" bottom="0.15763888888888899" header="0.51180555555555496" footer="0.15763888888888899"/>
      <printOptions horizontalCentered="1"/>
      <pageSetup paperSize="9" scale="53" firstPageNumber="0" orientation="landscape" verticalDpi="300" r:id="rId2"/>
      <headerFooter>
        <oddFooter>&amp;C&amp;P</oddFooter>
      </headerFooter>
    </customSheetView>
  </customSheetViews>
  <mergeCells count="88">
    <mergeCell ref="M2:S2"/>
    <mergeCell ref="P4:S4"/>
    <mergeCell ref="P5:S5"/>
    <mergeCell ref="Q6:R6"/>
    <mergeCell ref="Q1:S1"/>
    <mergeCell ref="P7:S7"/>
    <mergeCell ref="M8:S8"/>
    <mergeCell ref="Q9:S9"/>
    <mergeCell ref="B11:S11"/>
    <mergeCell ref="B12:S12"/>
    <mergeCell ref="B13:S13"/>
    <mergeCell ref="B14:S14"/>
    <mergeCell ref="B15:S15"/>
    <mergeCell ref="B17:B18"/>
    <mergeCell ref="C17:C18"/>
    <mergeCell ref="D17:D18"/>
    <mergeCell ref="E17:E18"/>
    <mergeCell ref="F17:F18"/>
    <mergeCell ref="G17:G18"/>
    <mergeCell ref="H17:S17"/>
    <mergeCell ref="B24:B29"/>
    <mergeCell ref="C24:C29"/>
    <mergeCell ref="D24:D29"/>
    <mergeCell ref="B30:B35"/>
    <mergeCell ref="C30:C35"/>
    <mergeCell ref="D30:D35"/>
    <mergeCell ref="B36:B41"/>
    <mergeCell ref="C36:C41"/>
    <mergeCell ref="D36:D41"/>
    <mergeCell ref="B46:B51"/>
    <mergeCell ref="C46:C51"/>
    <mergeCell ref="D46:D51"/>
    <mergeCell ref="B54:B71"/>
    <mergeCell ref="C54:C71"/>
    <mergeCell ref="D54:D59"/>
    <mergeCell ref="D60:D65"/>
    <mergeCell ref="D66:D71"/>
    <mergeCell ref="B72:B77"/>
    <mergeCell ref="C72:C77"/>
    <mergeCell ref="D72:D77"/>
    <mergeCell ref="B78:B83"/>
    <mergeCell ref="C78:C83"/>
    <mergeCell ref="D78:D83"/>
    <mergeCell ref="B86:B97"/>
    <mergeCell ref="C86:C97"/>
    <mergeCell ref="D86:D91"/>
    <mergeCell ref="D92:D97"/>
    <mergeCell ref="C99:C101"/>
    <mergeCell ref="D99:D101"/>
    <mergeCell ref="B104:B109"/>
    <mergeCell ref="C104:C109"/>
    <mergeCell ref="D104:D109"/>
    <mergeCell ref="B112:B117"/>
    <mergeCell ref="C112:C117"/>
    <mergeCell ref="D112:D117"/>
    <mergeCell ref="B120:B125"/>
    <mergeCell ref="C120:C125"/>
    <mergeCell ref="D120:D125"/>
    <mergeCell ref="B128:B133"/>
    <mergeCell ref="C128:C133"/>
    <mergeCell ref="D128:D133"/>
    <mergeCell ref="B134:B139"/>
    <mergeCell ref="C134:C139"/>
    <mergeCell ref="D134:D139"/>
    <mergeCell ref="B142:B189"/>
    <mergeCell ref="C142:C189"/>
    <mergeCell ref="D142:D147"/>
    <mergeCell ref="D148:D153"/>
    <mergeCell ref="D154:D159"/>
    <mergeCell ref="D160:D165"/>
    <mergeCell ref="D166:D171"/>
    <mergeCell ref="D172:D177"/>
    <mergeCell ref="D178:D183"/>
    <mergeCell ref="D184:D189"/>
    <mergeCell ref="B192:B197"/>
    <mergeCell ref="C192:C197"/>
    <mergeCell ref="D192:D197"/>
    <mergeCell ref="B198:B203"/>
    <mergeCell ref="C198:C203"/>
    <mergeCell ref="D198:D203"/>
    <mergeCell ref="C217:C220"/>
    <mergeCell ref="D217:D220"/>
    <mergeCell ref="B204:B209"/>
    <mergeCell ref="C204:C209"/>
    <mergeCell ref="D204:D209"/>
    <mergeCell ref="B210:B215"/>
    <mergeCell ref="C210:C215"/>
    <mergeCell ref="D210:D215"/>
  </mergeCells>
  <printOptions horizontalCentered="1"/>
  <pageMargins left="0.196527777777778" right="0.196527777777778" top="0.15763888888888899" bottom="0.15763888888888899" header="0.51180555555555496" footer="0.15763888888888899"/>
  <pageSetup paperSize="9" scale="53" firstPageNumber="0" orientation="landscape" verticalDpi="300" r:id="rId3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1:AJ221"/>
  <sheetViews>
    <sheetView view="pageBreakPreview" topLeftCell="B196" zoomScale="60" zoomScaleNormal="75" workbookViewId="0">
      <selection activeCell="G17" sqref="G17:G18"/>
    </sheetView>
  </sheetViews>
  <sheetFormatPr defaultRowHeight="12.75" x14ac:dyDescent="0.2"/>
  <cols>
    <col min="1" max="1" width="1.140625"/>
    <col min="2" max="2" width="50.28515625"/>
    <col min="3" max="3" width="10.28515625"/>
    <col min="4" max="4" width="13.140625"/>
    <col min="6" max="6" width="10.42578125"/>
    <col min="7" max="7" width="14.85546875"/>
    <col min="8" max="8" width="17"/>
    <col min="9" max="10" width="13.140625"/>
    <col min="11" max="11" width="14.28515625"/>
    <col min="12" max="13" width="13.140625"/>
    <col min="14" max="14" width="14.28515625"/>
    <col min="15" max="16" width="13.140625"/>
    <col min="17" max="17" width="15.5703125"/>
    <col min="18" max="18" width="15.28515625"/>
    <col min="19" max="19" width="17.140625"/>
    <col min="20" max="1025" width="8.28515625"/>
  </cols>
  <sheetData>
    <row r="1" spans="2:36" x14ac:dyDescent="0.2">
      <c r="H1" s="7"/>
      <c r="I1" s="7"/>
      <c r="J1" s="7"/>
      <c r="K1" s="7"/>
      <c r="L1" s="7"/>
      <c r="M1" s="208"/>
      <c r="N1" s="208"/>
      <c r="O1" s="208"/>
      <c r="P1" s="208"/>
      <c r="Q1" s="208"/>
      <c r="R1" s="448" t="str">
        <f>'Касс. план (50400)'!Q1</f>
        <v>к протоколу №15 от  29.12.2018г.</v>
      </c>
      <c r="S1" s="448"/>
    </row>
    <row r="2" spans="2:36" ht="12.75" customHeight="1" x14ac:dyDescent="0.2">
      <c r="H2" s="7"/>
      <c r="I2" s="7"/>
      <c r="J2" s="7"/>
      <c r="K2" s="7"/>
      <c r="L2" s="7"/>
      <c r="M2" s="433"/>
      <c r="N2" s="433"/>
      <c r="O2" s="433"/>
      <c r="P2" s="433"/>
      <c r="Q2" s="433"/>
      <c r="R2" s="433"/>
      <c r="S2" s="433"/>
    </row>
    <row r="3" spans="2:36" x14ac:dyDescent="0.2">
      <c r="H3" s="7"/>
      <c r="I3" s="7"/>
      <c r="J3" s="7"/>
      <c r="K3" s="7"/>
      <c r="L3" s="7"/>
      <c r="M3" s="208"/>
      <c r="N3" s="208"/>
      <c r="O3" s="208"/>
      <c r="P3" s="208"/>
      <c r="Q3" s="208"/>
      <c r="R3" s="208"/>
      <c r="S3" s="210"/>
    </row>
    <row r="4" spans="2:36" ht="13.15" customHeight="1" x14ac:dyDescent="0.2">
      <c r="H4" s="7"/>
      <c r="I4" s="7"/>
      <c r="J4" s="7"/>
      <c r="K4" s="7"/>
      <c r="L4" s="7"/>
      <c r="M4" s="211"/>
      <c r="N4" s="211"/>
      <c r="O4" s="211"/>
      <c r="P4" s="434" t="s">
        <v>244</v>
      </c>
      <c r="Q4" s="434"/>
      <c r="R4" s="434"/>
      <c r="S4" s="434"/>
    </row>
    <row r="5" spans="2:36" ht="24.75" customHeight="1" x14ac:dyDescent="0.2">
      <c r="H5" s="7"/>
      <c r="I5" s="7"/>
      <c r="J5" s="7"/>
      <c r="K5" s="7"/>
      <c r="L5" s="7"/>
      <c r="M5" s="214"/>
      <c r="N5" s="214"/>
      <c r="O5" s="214"/>
      <c r="P5" s="447"/>
      <c r="Q5" s="447"/>
      <c r="R5" s="447"/>
      <c r="S5" s="447"/>
    </row>
    <row r="6" spans="2:36" ht="11.45" customHeight="1" x14ac:dyDescent="0.2">
      <c r="H6" s="7"/>
      <c r="I6" s="7"/>
      <c r="J6" s="7"/>
      <c r="K6" s="7"/>
      <c r="L6" s="7"/>
      <c r="M6" s="208"/>
      <c r="N6" s="208"/>
      <c r="O6" s="208"/>
      <c r="P6" s="208"/>
      <c r="Q6" s="436" t="s">
        <v>245</v>
      </c>
      <c r="R6" s="436"/>
      <c r="S6" s="213"/>
    </row>
    <row r="7" spans="2:36" ht="15.6" customHeight="1" x14ac:dyDescent="0.2">
      <c r="H7" s="7"/>
      <c r="I7" s="7"/>
      <c r="J7" s="7"/>
      <c r="K7" s="7"/>
      <c r="L7" s="7"/>
      <c r="M7" s="213"/>
      <c r="N7" s="213"/>
      <c r="O7" s="213"/>
      <c r="P7" s="444" t="str">
        <f>'Касс. план (50400)'!P7</f>
        <v xml:space="preserve">                                 Т.А. Левина                                     </v>
      </c>
      <c r="Q7" s="444"/>
      <c r="R7" s="444"/>
      <c r="S7" s="444"/>
    </row>
    <row r="8" spans="2:36" ht="10.9" customHeight="1" x14ac:dyDescent="0.2">
      <c r="H8" s="7"/>
      <c r="I8" s="7"/>
      <c r="J8" s="7"/>
      <c r="K8" s="7"/>
      <c r="L8" s="7"/>
      <c r="M8" s="429" t="s">
        <v>247</v>
      </c>
      <c r="N8" s="429"/>
      <c r="O8" s="429"/>
      <c r="P8" s="429"/>
      <c r="Q8" s="429"/>
      <c r="R8" s="429"/>
      <c r="S8" s="429"/>
    </row>
    <row r="9" spans="2:36" x14ac:dyDescent="0.2">
      <c r="H9" s="7"/>
      <c r="I9" s="7"/>
      <c r="J9" s="7"/>
      <c r="K9" s="7"/>
      <c r="L9" s="7"/>
      <c r="N9" s="217"/>
      <c r="O9" s="217"/>
      <c r="P9" s="217"/>
      <c r="Q9" s="445" t="str">
        <f>'Касс. план (50400)'!Q9</f>
        <v>"29" декабря 2018  года</v>
      </c>
      <c r="R9" s="445"/>
      <c r="S9" s="445"/>
    </row>
    <row r="11" spans="2:36" ht="17.850000000000001" customHeight="1" x14ac:dyDescent="0.2">
      <c r="B11" s="442" t="s">
        <v>248</v>
      </c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</row>
    <row r="12" spans="2:36" ht="13.9" customHeight="1" x14ac:dyDescent="0.2">
      <c r="B12" s="446" t="s">
        <v>282</v>
      </c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</row>
    <row r="13" spans="2:36" ht="14.1" customHeight="1" x14ac:dyDescent="0.2">
      <c r="B13" s="440" t="s">
        <v>250</v>
      </c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</row>
    <row r="14" spans="2:36" ht="12.75" customHeight="1" x14ac:dyDescent="0.2">
      <c r="B14" s="297" t="str">
        <f>'Касс. план (50400)'!B14:S14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5"/>
      <c r="AG14" s="5"/>
      <c r="AH14" s="5"/>
      <c r="AI14" s="5"/>
      <c r="AJ14" s="5"/>
    </row>
    <row r="15" spans="2:36" ht="14.1" customHeight="1" x14ac:dyDescent="0.2">
      <c r="B15" s="440" t="s">
        <v>251</v>
      </c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2:36" x14ac:dyDescent="0.2"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2:25" ht="12.75" customHeight="1" x14ac:dyDescent="0.2">
      <c r="B17" s="424" t="s">
        <v>27</v>
      </c>
      <c r="C17" s="425" t="s">
        <v>28</v>
      </c>
      <c r="D17" s="425" t="s">
        <v>252</v>
      </c>
      <c r="E17" s="425" t="s">
        <v>159</v>
      </c>
      <c r="F17" s="425" t="s">
        <v>160</v>
      </c>
      <c r="G17" s="427" t="str">
        <f>'Касс. план (50400)'!G17</f>
        <v>Всего на 2019 год</v>
      </c>
      <c r="H17" s="425" t="s">
        <v>278</v>
      </c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2:25" ht="18" customHeight="1" x14ac:dyDescent="0.2">
      <c r="B18" s="424"/>
      <c r="C18" s="425"/>
      <c r="D18" s="425"/>
      <c r="E18" s="425"/>
      <c r="F18" s="425"/>
      <c r="G18" s="427"/>
      <c r="H18" s="239" t="s">
        <v>279</v>
      </c>
      <c r="I18" s="239" t="s">
        <v>280</v>
      </c>
      <c r="J18" s="239" t="s">
        <v>257</v>
      </c>
      <c r="K18" s="239" t="s">
        <v>258</v>
      </c>
      <c r="L18" s="239" t="s">
        <v>259</v>
      </c>
      <c r="M18" s="239" t="s">
        <v>260</v>
      </c>
      <c r="N18" s="239" t="s">
        <v>261</v>
      </c>
      <c r="O18" s="239" t="s">
        <v>262</v>
      </c>
      <c r="P18" s="239" t="s">
        <v>263</v>
      </c>
      <c r="Q18" s="239" t="s">
        <v>264</v>
      </c>
      <c r="R18" s="239" t="s">
        <v>265</v>
      </c>
      <c r="S18" s="239" t="s">
        <v>266</v>
      </c>
    </row>
    <row r="19" spans="2:25" ht="18" customHeight="1" x14ac:dyDescent="0.2">
      <c r="B19" s="240" t="s">
        <v>48</v>
      </c>
      <c r="C19" s="256"/>
      <c r="D19" s="256"/>
      <c r="E19" s="256"/>
      <c r="F19" s="256"/>
      <c r="G19" s="241">
        <f>H19+I19+J19+K19+L19+M19+N19+O19+P19+Q19+R19+S19</f>
        <v>0</v>
      </c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</row>
    <row r="20" spans="2:25" ht="18" customHeight="1" x14ac:dyDescent="0.2">
      <c r="B20" s="243" t="s">
        <v>267</v>
      </c>
      <c r="C20" s="223" t="s">
        <v>58</v>
      </c>
      <c r="D20" s="224" t="s">
        <v>58</v>
      </c>
      <c r="E20" s="224" t="s">
        <v>58</v>
      </c>
      <c r="F20" s="224" t="s">
        <v>58</v>
      </c>
      <c r="G20" s="241">
        <f>H20+I20+J20+K20+L20+M20+N20+O20+P20+Q20+R20+S20</f>
        <v>0</v>
      </c>
      <c r="H20" s="244">
        <f t="shared" ref="H20:M20" si="0">H21-H19</f>
        <v>0</v>
      </c>
      <c r="I20" s="244">
        <f t="shared" si="0"/>
        <v>0</v>
      </c>
      <c r="J20" s="244">
        <f t="shared" si="0"/>
        <v>0</v>
      </c>
      <c r="K20" s="244">
        <f t="shared" si="0"/>
        <v>0</v>
      </c>
      <c r="L20" s="244">
        <f t="shared" si="0"/>
        <v>0</v>
      </c>
      <c r="M20" s="244">
        <f t="shared" si="0"/>
        <v>0</v>
      </c>
      <c r="N20" s="244">
        <f>N23+N44+N190</f>
        <v>0</v>
      </c>
      <c r="O20" s="244">
        <f>O21-O19</f>
        <v>0</v>
      </c>
      <c r="P20" s="244">
        <f>P21-P19</f>
        <v>0</v>
      </c>
      <c r="Q20" s="244">
        <f>Q21-Q19</f>
        <v>0</v>
      </c>
      <c r="R20" s="244">
        <f>R21-R19</f>
        <v>0</v>
      </c>
      <c r="S20" s="244">
        <f>S21-S19</f>
        <v>0</v>
      </c>
    </row>
    <row r="21" spans="2:25" ht="15" customHeight="1" x14ac:dyDescent="0.2">
      <c r="B21" s="243" t="s">
        <v>56</v>
      </c>
      <c r="C21" s="223" t="s">
        <v>58</v>
      </c>
      <c r="D21" s="224" t="s">
        <v>58</v>
      </c>
      <c r="E21" s="224" t="s">
        <v>58</v>
      </c>
      <c r="F21" s="224" t="s">
        <v>58</v>
      </c>
      <c r="G21" s="241">
        <f>H21+I21+J21+K21+L21+M21+N21+O21+P21+Q21+R21+S21</f>
        <v>0</v>
      </c>
      <c r="H21" s="241">
        <f t="shared" ref="H21:S21" si="1">H23+H44+H190+H126+H118+H140</f>
        <v>0</v>
      </c>
      <c r="I21" s="241">
        <f t="shared" si="1"/>
        <v>0</v>
      </c>
      <c r="J21" s="241">
        <f t="shared" si="1"/>
        <v>0</v>
      </c>
      <c r="K21" s="241">
        <f t="shared" si="1"/>
        <v>0</v>
      </c>
      <c r="L21" s="241">
        <f t="shared" si="1"/>
        <v>0</v>
      </c>
      <c r="M21" s="241">
        <f t="shared" si="1"/>
        <v>0</v>
      </c>
      <c r="N21" s="241">
        <f t="shared" si="1"/>
        <v>0</v>
      </c>
      <c r="O21" s="241">
        <f t="shared" si="1"/>
        <v>0</v>
      </c>
      <c r="P21" s="241">
        <f t="shared" si="1"/>
        <v>0</v>
      </c>
      <c r="Q21" s="241">
        <f t="shared" si="1"/>
        <v>0</v>
      </c>
      <c r="R21" s="241">
        <f t="shared" si="1"/>
        <v>0</v>
      </c>
      <c r="S21" s="241">
        <f t="shared" si="1"/>
        <v>0</v>
      </c>
    </row>
    <row r="22" spans="2:25" ht="21" customHeight="1" x14ac:dyDescent="0.2">
      <c r="B22" s="62" t="s">
        <v>19</v>
      </c>
      <c r="C22" s="68" t="s">
        <v>58</v>
      </c>
      <c r="D22" s="227" t="s">
        <v>58</v>
      </c>
      <c r="E22" s="227" t="s">
        <v>58</v>
      </c>
      <c r="F22" s="227" t="s">
        <v>58</v>
      </c>
      <c r="G22" s="245" t="s">
        <v>58</v>
      </c>
      <c r="H22" s="227" t="s">
        <v>58</v>
      </c>
      <c r="I22" s="227" t="s">
        <v>58</v>
      </c>
      <c r="J22" s="227" t="s">
        <v>58</v>
      </c>
      <c r="K22" s="68" t="s">
        <v>58</v>
      </c>
      <c r="L22" s="227" t="s">
        <v>58</v>
      </c>
      <c r="M22" s="227" t="s">
        <v>58</v>
      </c>
      <c r="N22" s="227" t="s">
        <v>58</v>
      </c>
      <c r="O22" s="68" t="s">
        <v>58</v>
      </c>
      <c r="P22" s="227" t="s">
        <v>58</v>
      </c>
      <c r="Q22" s="227" t="s">
        <v>58</v>
      </c>
      <c r="R22" s="227" t="s">
        <v>58</v>
      </c>
      <c r="S22" s="227" t="s">
        <v>58</v>
      </c>
      <c r="Y22" t="s">
        <v>281</v>
      </c>
    </row>
    <row r="23" spans="2:25" ht="86.25" customHeight="1" x14ac:dyDescent="0.2">
      <c r="B23" s="246" t="s">
        <v>57</v>
      </c>
      <c r="C23" s="71">
        <v>210</v>
      </c>
      <c r="D23" s="224" t="s">
        <v>58</v>
      </c>
      <c r="E23" s="224" t="s">
        <v>58</v>
      </c>
      <c r="F23" s="224" t="s">
        <v>58</v>
      </c>
      <c r="G23" s="241">
        <f t="shared" ref="G23:G44" si="2">H23+I23+J23+K23+L23+M23+N23+O23+P23+Q23+R23+S23</f>
        <v>0</v>
      </c>
      <c r="H23" s="247">
        <f t="shared" ref="H23:S23" si="3">H24+H30+H36</f>
        <v>0</v>
      </c>
      <c r="I23" s="247">
        <f t="shared" si="3"/>
        <v>0</v>
      </c>
      <c r="J23" s="247">
        <f t="shared" si="3"/>
        <v>0</v>
      </c>
      <c r="K23" s="247">
        <f t="shared" si="3"/>
        <v>0</v>
      </c>
      <c r="L23" s="247">
        <f t="shared" si="3"/>
        <v>0</v>
      </c>
      <c r="M23" s="247">
        <f t="shared" si="3"/>
        <v>0</v>
      </c>
      <c r="N23" s="247">
        <f t="shared" si="3"/>
        <v>0</v>
      </c>
      <c r="O23" s="247">
        <f t="shared" si="3"/>
        <v>0</v>
      </c>
      <c r="P23" s="247">
        <f t="shared" si="3"/>
        <v>0</v>
      </c>
      <c r="Q23" s="247">
        <f t="shared" si="3"/>
        <v>0</v>
      </c>
      <c r="R23" s="247">
        <f t="shared" si="3"/>
        <v>0</v>
      </c>
      <c r="S23" s="247">
        <f t="shared" si="3"/>
        <v>0</v>
      </c>
    </row>
    <row r="24" spans="2:25" ht="27.6" customHeight="1" x14ac:dyDescent="0.2">
      <c r="B24" s="438" t="s">
        <v>59</v>
      </c>
      <c r="C24" s="425">
        <v>211</v>
      </c>
      <c r="D24" s="439">
        <v>111</v>
      </c>
      <c r="E24" s="249" t="s">
        <v>58</v>
      </c>
      <c r="F24" s="249" t="s">
        <v>58</v>
      </c>
      <c r="G24" s="241">
        <f t="shared" si="2"/>
        <v>0</v>
      </c>
      <c r="H24" s="241">
        <f t="shared" ref="H24:S24" si="4">H25+H26+H27+H28+H29</f>
        <v>0</v>
      </c>
      <c r="I24" s="241">
        <f t="shared" si="4"/>
        <v>0</v>
      </c>
      <c r="J24" s="241">
        <f t="shared" si="4"/>
        <v>0</v>
      </c>
      <c r="K24" s="241">
        <f t="shared" si="4"/>
        <v>0</v>
      </c>
      <c r="L24" s="241">
        <f t="shared" si="4"/>
        <v>0</v>
      </c>
      <c r="M24" s="241">
        <f t="shared" si="4"/>
        <v>0</v>
      </c>
      <c r="N24" s="241">
        <f t="shared" si="4"/>
        <v>0</v>
      </c>
      <c r="O24" s="241">
        <f t="shared" si="4"/>
        <v>0</v>
      </c>
      <c r="P24" s="241">
        <f t="shared" si="4"/>
        <v>0</v>
      </c>
      <c r="Q24" s="241">
        <f t="shared" si="4"/>
        <v>0</v>
      </c>
      <c r="R24" s="241">
        <f t="shared" si="4"/>
        <v>0</v>
      </c>
      <c r="S24" s="241">
        <f t="shared" si="4"/>
        <v>0</v>
      </c>
    </row>
    <row r="25" spans="2:25" ht="21" customHeight="1" x14ac:dyDescent="0.2">
      <c r="B25" s="438"/>
      <c r="C25" s="425"/>
      <c r="D25" s="439"/>
      <c r="E25" s="250" t="s">
        <v>60</v>
      </c>
      <c r="F25" s="250" t="s">
        <v>61</v>
      </c>
      <c r="G25" s="241">
        <f t="shared" si="2"/>
        <v>0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</row>
    <row r="26" spans="2:25" ht="21" customHeight="1" x14ac:dyDescent="0.2">
      <c r="B26" s="438"/>
      <c r="C26" s="425"/>
      <c r="D26" s="439"/>
      <c r="E26" s="250" t="s">
        <v>62</v>
      </c>
      <c r="F26" s="250" t="s">
        <v>62</v>
      </c>
      <c r="G26" s="241">
        <f t="shared" si="2"/>
        <v>0</v>
      </c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</row>
    <row r="27" spans="2:25" ht="21" customHeight="1" x14ac:dyDescent="0.2">
      <c r="B27" s="438"/>
      <c r="C27" s="425"/>
      <c r="D27" s="439"/>
      <c r="E27" s="250" t="s">
        <v>63</v>
      </c>
      <c r="F27" s="250" t="s">
        <v>61</v>
      </c>
      <c r="G27" s="241">
        <f t="shared" si="2"/>
        <v>0</v>
      </c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</row>
    <row r="28" spans="2:25" ht="21" customHeight="1" x14ac:dyDescent="0.2">
      <c r="B28" s="438"/>
      <c r="C28" s="425"/>
      <c r="D28" s="439"/>
      <c r="E28" s="250" t="s">
        <v>64</v>
      </c>
      <c r="F28" s="250" t="s">
        <v>65</v>
      </c>
      <c r="G28" s="241">
        <f t="shared" si="2"/>
        <v>0</v>
      </c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</row>
    <row r="29" spans="2:25" ht="18.75" customHeight="1" x14ac:dyDescent="0.2">
      <c r="B29" s="438"/>
      <c r="C29" s="425"/>
      <c r="D29" s="439"/>
      <c r="E29" s="227" t="s">
        <v>64</v>
      </c>
      <c r="F29" s="227" t="s">
        <v>66</v>
      </c>
      <c r="G29" s="241">
        <f t="shared" si="2"/>
        <v>0</v>
      </c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</row>
    <row r="30" spans="2:25" ht="21" customHeight="1" x14ac:dyDescent="0.2">
      <c r="B30" s="438" t="s">
        <v>67</v>
      </c>
      <c r="C30" s="321" t="s">
        <v>68</v>
      </c>
      <c r="D30" s="417" t="s">
        <v>69</v>
      </c>
      <c r="E30" s="249" t="s">
        <v>58</v>
      </c>
      <c r="F30" s="249" t="s">
        <v>58</v>
      </c>
      <c r="G30" s="241">
        <f t="shared" si="2"/>
        <v>0</v>
      </c>
      <c r="H30" s="241">
        <f t="shared" ref="H30:S30" si="5">H31+H32+H33+H34+H35</f>
        <v>0</v>
      </c>
      <c r="I30" s="241">
        <f t="shared" si="5"/>
        <v>0</v>
      </c>
      <c r="J30" s="241">
        <f t="shared" si="5"/>
        <v>0</v>
      </c>
      <c r="K30" s="241">
        <f t="shared" si="5"/>
        <v>0</v>
      </c>
      <c r="L30" s="241">
        <f t="shared" si="5"/>
        <v>0</v>
      </c>
      <c r="M30" s="241">
        <f t="shared" si="5"/>
        <v>0</v>
      </c>
      <c r="N30" s="241">
        <f t="shared" si="5"/>
        <v>0</v>
      </c>
      <c r="O30" s="241">
        <f t="shared" si="5"/>
        <v>0</v>
      </c>
      <c r="P30" s="241">
        <f t="shared" si="5"/>
        <v>0</v>
      </c>
      <c r="Q30" s="241">
        <f t="shared" si="5"/>
        <v>0</v>
      </c>
      <c r="R30" s="241">
        <f t="shared" si="5"/>
        <v>0</v>
      </c>
      <c r="S30" s="241">
        <f t="shared" si="5"/>
        <v>0</v>
      </c>
    </row>
    <row r="31" spans="2:25" ht="21" customHeight="1" x14ac:dyDescent="0.2">
      <c r="B31" s="438"/>
      <c r="C31" s="321"/>
      <c r="D31" s="417"/>
      <c r="E31" s="250" t="s">
        <v>60</v>
      </c>
      <c r="F31" s="250" t="s">
        <v>61</v>
      </c>
      <c r="G31" s="241">
        <f t="shared" si="2"/>
        <v>0</v>
      </c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</row>
    <row r="32" spans="2:25" ht="21" customHeight="1" x14ac:dyDescent="0.2">
      <c r="B32" s="438"/>
      <c r="C32" s="321"/>
      <c r="D32" s="417"/>
      <c r="E32" s="250" t="s">
        <v>62</v>
      </c>
      <c r="F32" s="250" t="s">
        <v>62</v>
      </c>
      <c r="G32" s="241">
        <f t="shared" si="2"/>
        <v>0</v>
      </c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</row>
    <row r="33" spans="2:19" ht="21" customHeight="1" x14ac:dyDescent="0.2">
      <c r="B33" s="438"/>
      <c r="C33" s="321"/>
      <c r="D33" s="417"/>
      <c r="E33" s="250" t="s">
        <v>63</v>
      </c>
      <c r="F33" s="250" t="s">
        <v>61</v>
      </c>
      <c r="G33" s="241">
        <f t="shared" si="2"/>
        <v>0</v>
      </c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2:19" ht="21" customHeight="1" x14ac:dyDescent="0.2">
      <c r="B34" s="438"/>
      <c r="C34" s="321"/>
      <c r="D34" s="417"/>
      <c r="E34" s="250" t="s">
        <v>64</v>
      </c>
      <c r="F34" s="250" t="s">
        <v>65</v>
      </c>
      <c r="G34" s="241">
        <f t="shared" si="2"/>
        <v>0</v>
      </c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</row>
    <row r="35" spans="2:19" ht="21" customHeight="1" x14ac:dyDescent="0.2">
      <c r="B35" s="438"/>
      <c r="C35" s="321"/>
      <c r="D35" s="417"/>
      <c r="E35" s="227" t="s">
        <v>64</v>
      </c>
      <c r="F35" s="227" t="s">
        <v>66</v>
      </c>
      <c r="G35" s="241">
        <f t="shared" si="2"/>
        <v>0</v>
      </c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</row>
    <row r="36" spans="2:19" ht="21" customHeight="1" x14ac:dyDescent="0.2">
      <c r="B36" s="438" t="s">
        <v>70</v>
      </c>
      <c r="C36" s="320">
        <v>213</v>
      </c>
      <c r="D36" s="419">
        <v>119</v>
      </c>
      <c r="E36" s="249" t="s">
        <v>58</v>
      </c>
      <c r="F36" s="249" t="s">
        <v>58</v>
      </c>
      <c r="G36" s="241">
        <f t="shared" si="2"/>
        <v>0</v>
      </c>
      <c r="H36" s="241">
        <f t="shared" ref="H36:S36" si="6">H37+H38+H39+H40+H41</f>
        <v>0</v>
      </c>
      <c r="I36" s="241">
        <f t="shared" si="6"/>
        <v>0</v>
      </c>
      <c r="J36" s="241">
        <f t="shared" si="6"/>
        <v>0</v>
      </c>
      <c r="K36" s="241">
        <f t="shared" si="6"/>
        <v>0</v>
      </c>
      <c r="L36" s="241">
        <f t="shared" si="6"/>
        <v>0</v>
      </c>
      <c r="M36" s="241">
        <f t="shared" si="6"/>
        <v>0</v>
      </c>
      <c r="N36" s="241">
        <f t="shared" si="6"/>
        <v>0</v>
      </c>
      <c r="O36" s="241">
        <f t="shared" si="6"/>
        <v>0</v>
      </c>
      <c r="P36" s="241">
        <f t="shared" si="6"/>
        <v>0</v>
      </c>
      <c r="Q36" s="241">
        <f t="shared" si="6"/>
        <v>0</v>
      </c>
      <c r="R36" s="241">
        <f t="shared" si="6"/>
        <v>0</v>
      </c>
      <c r="S36" s="241">
        <f t="shared" si="6"/>
        <v>0</v>
      </c>
    </row>
    <row r="37" spans="2:19" ht="21" customHeight="1" x14ac:dyDescent="0.2">
      <c r="B37" s="438"/>
      <c r="C37" s="320"/>
      <c r="D37" s="419"/>
      <c r="E37" s="250" t="s">
        <v>60</v>
      </c>
      <c r="F37" s="250" t="s">
        <v>61</v>
      </c>
      <c r="G37" s="241">
        <f t="shared" si="2"/>
        <v>0</v>
      </c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</row>
    <row r="38" spans="2:19" ht="21" customHeight="1" x14ac:dyDescent="0.2">
      <c r="B38" s="438"/>
      <c r="C38" s="320"/>
      <c r="D38" s="419"/>
      <c r="E38" s="250" t="s">
        <v>62</v>
      </c>
      <c r="F38" s="250" t="s">
        <v>62</v>
      </c>
      <c r="G38" s="241">
        <f t="shared" si="2"/>
        <v>0</v>
      </c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</row>
    <row r="39" spans="2:19" ht="21" customHeight="1" x14ac:dyDescent="0.2">
      <c r="B39" s="438"/>
      <c r="C39" s="320"/>
      <c r="D39" s="419"/>
      <c r="E39" s="250" t="s">
        <v>63</v>
      </c>
      <c r="F39" s="250" t="s">
        <v>61</v>
      </c>
      <c r="G39" s="241">
        <f t="shared" si="2"/>
        <v>0</v>
      </c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</row>
    <row r="40" spans="2:19" ht="21" customHeight="1" x14ac:dyDescent="0.2">
      <c r="B40" s="438"/>
      <c r="C40" s="320"/>
      <c r="D40" s="419"/>
      <c r="E40" s="250" t="s">
        <v>64</v>
      </c>
      <c r="F40" s="250" t="s">
        <v>65</v>
      </c>
      <c r="G40" s="241">
        <f t="shared" si="2"/>
        <v>0</v>
      </c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</row>
    <row r="41" spans="2:19" ht="21" customHeight="1" x14ac:dyDescent="0.2">
      <c r="B41" s="438"/>
      <c r="C41" s="320"/>
      <c r="D41" s="419"/>
      <c r="E41" s="227" t="s">
        <v>64</v>
      </c>
      <c r="F41" s="227" t="s">
        <v>66</v>
      </c>
      <c r="G41" s="241">
        <f t="shared" si="2"/>
        <v>0</v>
      </c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</row>
    <row r="42" spans="2:19" ht="33.75" customHeight="1" x14ac:dyDescent="0.2">
      <c r="B42" s="76" t="s">
        <v>71</v>
      </c>
      <c r="C42" s="223" t="s">
        <v>58</v>
      </c>
      <c r="D42" s="224" t="s">
        <v>58</v>
      </c>
      <c r="E42" s="224" t="s">
        <v>58</v>
      </c>
      <c r="F42" s="224" t="s">
        <v>58</v>
      </c>
      <c r="G42" s="241">
        <f t="shared" si="2"/>
        <v>0</v>
      </c>
      <c r="H42" s="252">
        <f t="shared" ref="H42:S42" si="7">H23+H140</f>
        <v>0</v>
      </c>
      <c r="I42" s="252">
        <f t="shared" si="7"/>
        <v>0</v>
      </c>
      <c r="J42" s="252">
        <f t="shared" si="7"/>
        <v>0</v>
      </c>
      <c r="K42" s="252">
        <f t="shared" si="7"/>
        <v>0</v>
      </c>
      <c r="L42" s="252">
        <f t="shared" si="7"/>
        <v>0</v>
      </c>
      <c r="M42" s="252">
        <f t="shared" si="7"/>
        <v>0</v>
      </c>
      <c r="N42" s="252">
        <f t="shared" si="7"/>
        <v>0</v>
      </c>
      <c r="O42" s="258">
        <f t="shared" si="7"/>
        <v>0</v>
      </c>
      <c r="P42" s="258">
        <f t="shared" si="7"/>
        <v>0</v>
      </c>
      <c r="Q42" s="258">
        <f t="shared" si="7"/>
        <v>0</v>
      </c>
      <c r="R42" s="258">
        <f t="shared" si="7"/>
        <v>0</v>
      </c>
      <c r="S42" s="258">
        <f t="shared" si="7"/>
        <v>0</v>
      </c>
    </row>
    <row r="43" spans="2:19" ht="37.5" customHeight="1" x14ac:dyDescent="0.2">
      <c r="B43" s="76" t="s">
        <v>72</v>
      </c>
      <c r="C43" s="223" t="s">
        <v>58</v>
      </c>
      <c r="D43" s="224" t="s">
        <v>58</v>
      </c>
      <c r="E43" s="224" t="s">
        <v>58</v>
      </c>
      <c r="F43" s="224" t="s">
        <v>58</v>
      </c>
      <c r="G43" s="241">
        <f t="shared" si="2"/>
        <v>0</v>
      </c>
      <c r="H43" s="252">
        <f t="shared" ref="H43:S43" si="8">H21-H42</f>
        <v>0</v>
      </c>
      <c r="I43" s="252">
        <f t="shared" si="8"/>
        <v>0</v>
      </c>
      <c r="J43" s="252">
        <f t="shared" si="8"/>
        <v>0</v>
      </c>
      <c r="K43" s="252">
        <f t="shared" si="8"/>
        <v>0</v>
      </c>
      <c r="L43" s="252">
        <f t="shared" si="8"/>
        <v>0</v>
      </c>
      <c r="M43" s="252">
        <f t="shared" si="8"/>
        <v>0</v>
      </c>
      <c r="N43" s="252">
        <f t="shared" si="8"/>
        <v>0</v>
      </c>
      <c r="O43" s="258">
        <f t="shared" si="8"/>
        <v>0</v>
      </c>
      <c r="P43" s="258">
        <f t="shared" si="8"/>
        <v>0</v>
      </c>
      <c r="Q43" s="258">
        <f t="shared" si="8"/>
        <v>0</v>
      </c>
      <c r="R43" s="258">
        <f t="shared" si="8"/>
        <v>0</v>
      </c>
      <c r="S43" s="258">
        <f t="shared" si="8"/>
        <v>0</v>
      </c>
    </row>
    <row r="44" spans="2:19" ht="21" customHeight="1" x14ac:dyDescent="0.2">
      <c r="B44" s="246" t="s">
        <v>73</v>
      </c>
      <c r="C44" s="223" t="s">
        <v>268</v>
      </c>
      <c r="D44" s="224" t="s">
        <v>58</v>
      </c>
      <c r="E44" s="224" t="s">
        <v>58</v>
      </c>
      <c r="F44" s="224" t="s">
        <v>58</v>
      </c>
      <c r="G44" s="241">
        <f t="shared" si="2"/>
        <v>0</v>
      </c>
      <c r="H44" s="247">
        <f t="shared" ref="H44:S44" si="9">H52+H72+H78+H84+H102+H46</f>
        <v>0</v>
      </c>
      <c r="I44" s="247">
        <f t="shared" si="9"/>
        <v>0</v>
      </c>
      <c r="J44" s="247">
        <f t="shared" si="9"/>
        <v>0</v>
      </c>
      <c r="K44" s="247">
        <f t="shared" si="9"/>
        <v>0</v>
      </c>
      <c r="L44" s="247">
        <f t="shared" si="9"/>
        <v>0</v>
      </c>
      <c r="M44" s="247">
        <f t="shared" si="9"/>
        <v>0</v>
      </c>
      <c r="N44" s="247">
        <f t="shared" si="9"/>
        <v>0</v>
      </c>
      <c r="O44" s="247">
        <f t="shared" si="9"/>
        <v>0</v>
      </c>
      <c r="P44" s="247">
        <f t="shared" si="9"/>
        <v>0</v>
      </c>
      <c r="Q44" s="247">
        <f t="shared" si="9"/>
        <v>0</v>
      </c>
      <c r="R44" s="247">
        <f t="shared" si="9"/>
        <v>0</v>
      </c>
      <c r="S44" s="247">
        <f t="shared" si="9"/>
        <v>0</v>
      </c>
    </row>
    <row r="45" spans="2:19" ht="21" customHeight="1" x14ac:dyDescent="0.2">
      <c r="B45" s="248" t="s">
        <v>74</v>
      </c>
      <c r="C45" s="68" t="s">
        <v>58</v>
      </c>
      <c r="D45" s="227" t="s">
        <v>58</v>
      </c>
      <c r="E45" s="227" t="s">
        <v>58</v>
      </c>
      <c r="F45" s="227" t="s">
        <v>58</v>
      </c>
      <c r="G45" s="245" t="s">
        <v>58</v>
      </c>
      <c r="H45" s="227" t="s">
        <v>58</v>
      </c>
      <c r="I45" s="227" t="s">
        <v>58</v>
      </c>
      <c r="J45" s="227" t="s">
        <v>58</v>
      </c>
      <c r="K45" s="68" t="s">
        <v>58</v>
      </c>
      <c r="L45" s="227" t="s">
        <v>58</v>
      </c>
      <c r="M45" s="227" t="s">
        <v>58</v>
      </c>
      <c r="N45" s="227" t="s">
        <v>58</v>
      </c>
      <c r="O45" s="68" t="s">
        <v>58</v>
      </c>
      <c r="P45" s="227" t="s">
        <v>58</v>
      </c>
      <c r="Q45" s="227" t="s">
        <v>58</v>
      </c>
      <c r="R45" s="227" t="s">
        <v>58</v>
      </c>
      <c r="S45" s="227" t="s">
        <v>58</v>
      </c>
    </row>
    <row r="46" spans="2:19" ht="21" customHeight="1" x14ac:dyDescent="0.2">
      <c r="B46" s="438" t="s">
        <v>75</v>
      </c>
      <c r="C46" s="321" t="s">
        <v>269</v>
      </c>
      <c r="D46" s="417" t="s">
        <v>211</v>
      </c>
      <c r="E46" s="249" t="s">
        <v>58</v>
      </c>
      <c r="F46" s="249" t="s">
        <v>58</v>
      </c>
      <c r="G46" s="241">
        <f t="shared" ref="G46:G52" si="10">H46+I46+J46+K46+L46+M46+N46+O46+P46+Q46+R46+S46</f>
        <v>0</v>
      </c>
      <c r="H46" s="241">
        <f t="shared" ref="H46:S46" si="11">H47+H48+H49+H50+H51</f>
        <v>0</v>
      </c>
      <c r="I46" s="241">
        <f t="shared" si="11"/>
        <v>0</v>
      </c>
      <c r="J46" s="241">
        <f t="shared" si="11"/>
        <v>0</v>
      </c>
      <c r="K46" s="241">
        <f t="shared" si="11"/>
        <v>0</v>
      </c>
      <c r="L46" s="241">
        <f t="shared" si="11"/>
        <v>0</v>
      </c>
      <c r="M46" s="241">
        <f t="shared" si="11"/>
        <v>0</v>
      </c>
      <c r="N46" s="241">
        <f t="shared" si="11"/>
        <v>0</v>
      </c>
      <c r="O46" s="241">
        <f t="shared" si="11"/>
        <v>0</v>
      </c>
      <c r="P46" s="241">
        <f t="shared" si="11"/>
        <v>0</v>
      </c>
      <c r="Q46" s="241">
        <f t="shared" si="11"/>
        <v>0</v>
      </c>
      <c r="R46" s="241">
        <f t="shared" si="11"/>
        <v>0</v>
      </c>
      <c r="S46" s="241">
        <f t="shared" si="11"/>
        <v>0</v>
      </c>
    </row>
    <row r="47" spans="2:19" ht="16.5" customHeight="1" x14ac:dyDescent="0.2">
      <c r="B47" s="438"/>
      <c r="C47" s="321"/>
      <c r="D47" s="417"/>
      <c r="E47" s="250" t="s">
        <v>60</v>
      </c>
      <c r="F47" s="250" t="s">
        <v>61</v>
      </c>
      <c r="G47" s="241">
        <f t="shared" si="10"/>
        <v>0</v>
      </c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</row>
    <row r="48" spans="2:19" ht="21" customHeight="1" x14ac:dyDescent="0.2">
      <c r="B48" s="438"/>
      <c r="C48" s="321"/>
      <c r="D48" s="417"/>
      <c r="E48" s="250" t="s">
        <v>62</v>
      </c>
      <c r="F48" s="250" t="s">
        <v>62</v>
      </c>
      <c r="G48" s="241">
        <f t="shared" si="10"/>
        <v>0</v>
      </c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</row>
    <row r="49" spans="2:19" ht="21" customHeight="1" x14ac:dyDescent="0.2">
      <c r="B49" s="438"/>
      <c r="C49" s="321"/>
      <c r="D49" s="417"/>
      <c r="E49" s="250" t="s">
        <v>63</v>
      </c>
      <c r="F49" s="250" t="s">
        <v>61</v>
      </c>
      <c r="G49" s="241">
        <f t="shared" si="10"/>
        <v>0</v>
      </c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</row>
    <row r="50" spans="2:19" ht="38.450000000000003" customHeight="1" x14ac:dyDescent="0.2">
      <c r="B50" s="438"/>
      <c r="C50" s="321"/>
      <c r="D50" s="417"/>
      <c r="E50" s="250" t="s">
        <v>64</v>
      </c>
      <c r="F50" s="250" t="s">
        <v>65</v>
      </c>
      <c r="G50" s="241">
        <f t="shared" si="10"/>
        <v>0</v>
      </c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</row>
    <row r="51" spans="2:19" ht="15.75" customHeight="1" x14ac:dyDescent="0.2">
      <c r="B51" s="438"/>
      <c r="C51" s="321"/>
      <c r="D51" s="417"/>
      <c r="E51" s="227" t="s">
        <v>64</v>
      </c>
      <c r="F51" s="227" t="s">
        <v>66</v>
      </c>
      <c r="G51" s="241">
        <f t="shared" si="10"/>
        <v>0</v>
      </c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</row>
    <row r="52" spans="2:19" ht="46.15" customHeight="1" x14ac:dyDescent="0.2">
      <c r="B52" s="246" t="s">
        <v>76</v>
      </c>
      <c r="C52" s="223" t="s">
        <v>270</v>
      </c>
      <c r="D52" s="224" t="s">
        <v>58</v>
      </c>
      <c r="E52" s="224" t="s">
        <v>58</v>
      </c>
      <c r="F52" s="224" t="s">
        <v>58</v>
      </c>
      <c r="G52" s="241">
        <f t="shared" si="10"/>
        <v>0</v>
      </c>
      <c r="H52" s="253">
        <f t="shared" ref="H52:S52" si="12">H54+H60+H66</f>
        <v>0</v>
      </c>
      <c r="I52" s="253">
        <f t="shared" si="12"/>
        <v>0</v>
      </c>
      <c r="J52" s="253">
        <f t="shared" si="12"/>
        <v>0</v>
      </c>
      <c r="K52" s="253">
        <f t="shared" si="12"/>
        <v>0</v>
      </c>
      <c r="L52" s="253">
        <f t="shared" si="12"/>
        <v>0</v>
      </c>
      <c r="M52" s="253">
        <f t="shared" si="12"/>
        <v>0</v>
      </c>
      <c r="N52" s="253">
        <f t="shared" si="12"/>
        <v>0</v>
      </c>
      <c r="O52" s="253">
        <f t="shared" si="12"/>
        <v>0</v>
      </c>
      <c r="P52" s="253">
        <f t="shared" si="12"/>
        <v>0</v>
      </c>
      <c r="Q52" s="253">
        <f t="shared" si="12"/>
        <v>0</v>
      </c>
      <c r="R52" s="253">
        <f t="shared" si="12"/>
        <v>0</v>
      </c>
      <c r="S52" s="253">
        <f t="shared" si="12"/>
        <v>0</v>
      </c>
    </row>
    <row r="53" spans="2:19" ht="21" customHeight="1" x14ac:dyDescent="0.2">
      <c r="B53" s="248" t="s">
        <v>19</v>
      </c>
      <c r="C53" s="68" t="s">
        <v>58</v>
      </c>
      <c r="D53" s="227" t="s">
        <v>58</v>
      </c>
      <c r="E53" s="227" t="s">
        <v>58</v>
      </c>
      <c r="F53" s="227" t="s">
        <v>58</v>
      </c>
      <c r="G53" s="245" t="s">
        <v>58</v>
      </c>
      <c r="H53" s="227" t="s">
        <v>58</v>
      </c>
      <c r="I53" s="227" t="s">
        <v>58</v>
      </c>
      <c r="J53" s="227" t="s">
        <v>58</v>
      </c>
      <c r="K53" s="68" t="s">
        <v>58</v>
      </c>
      <c r="L53" s="227" t="s">
        <v>58</v>
      </c>
      <c r="M53" s="227" t="s">
        <v>58</v>
      </c>
      <c r="N53" s="227" t="s">
        <v>58</v>
      </c>
      <c r="O53" s="68" t="s">
        <v>58</v>
      </c>
      <c r="P53" s="227" t="s">
        <v>58</v>
      </c>
      <c r="Q53" s="227" t="s">
        <v>58</v>
      </c>
      <c r="R53" s="227" t="s">
        <v>58</v>
      </c>
      <c r="S53" s="227" t="s">
        <v>58</v>
      </c>
    </row>
    <row r="54" spans="2:19" ht="18.75" customHeight="1" x14ac:dyDescent="0.2">
      <c r="B54" s="438" t="s">
        <v>271</v>
      </c>
      <c r="C54" s="321" t="s">
        <v>270</v>
      </c>
      <c r="D54" s="417" t="s">
        <v>69</v>
      </c>
      <c r="E54" s="249" t="s">
        <v>58</v>
      </c>
      <c r="F54" s="249" t="s">
        <v>58</v>
      </c>
      <c r="G54" s="241">
        <f t="shared" ref="G54:G83" si="13">H54+I54+J54+K54+L54+M54+N54+O54+P54+Q54+R54+S54</f>
        <v>0</v>
      </c>
      <c r="H54" s="241">
        <f t="shared" ref="H54:S54" si="14">H55+H56+H57+H58+H59</f>
        <v>0</v>
      </c>
      <c r="I54" s="241">
        <f t="shared" si="14"/>
        <v>0</v>
      </c>
      <c r="J54" s="241">
        <f t="shared" si="14"/>
        <v>0</v>
      </c>
      <c r="K54" s="241">
        <f t="shared" si="14"/>
        <v>0</v>
      </c>
      <c r="L54" s="241">
        <f t="shared" si="14"/>
        <v>0</v>
      </c>
      <c r="M54" s="241">
        <f t="shared" si="14"/>
        <v>0</v>
      </c>
      <c r="N54" s="241">
        <f t="shared" si="14"/>
        <v>0</v>
      </c>
      <c r="O54" s="241">
        <f t="shared" si="14"/>
        <v>0</v>
      </c>
      <c r="P54" s="241">
        <f t="shared" si="14"/>
        <v>0</v>
      </c>
      <c r="Q54" s="241">
        <f t="shared" si="14"/>
        <v>0</v>
      </c>
      <c r="R54" s="241">
        <f t="shared" si="14"/>
        <v>0</v>
      </c>
      <c r="S54" s="241">
        <f t="shared" si="14"/>
        <v>0</v>
      </c>
    </row>
    <row r="55" spans="2:19" ht="21" customHeight="1" x14ac:dyDescent="0.2">
      <c r="B55" s="438"/>
      <c r="C55" s="321"/>
      <c r="D55" s="417"/>
      <c r="E55" s="250" t="s">
        <v>60</v>
      </c>
      <c r="F55" s="250" t="s">
        <v>61</v>
      </c>
      <c r="G55" s="241">
        <f t="shared" si="13"/>
        <v>0</v>
      </c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</row>
    <row r="56" spans="2:19" ht="35.450000000000003" customHeight="1" x14ac:dyDescent="0.2">
      <c r="B56" s="438"/>
      <c r="C56" s="321"/>
      <c r="D56" s="417"/>
      <c r="E56" s="250" t="s">
        <v>62</v>
      </c>
      <c r="F56" s="250" t="s">
        <v>62</v>
      </c>
      <c r="G56" s="241">
        <f t="shared" si="13"/>
        <v>0</v>
      </c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</row>
    <row r="57" spans="2:19" ht="21" customHeight="1" x14ac:dyDescent="0.2">
      <c r="B57" s="438"/>
      <c r="C57" s="321"/>
      <c r="D57" s="417"/>
      <c r="E57" s="250" t="s">
        <v>63</v>
      </c>
      <c r="F57" s="250" t="s">
        <v>61</v>
      </c>
      <c r="G57" s="241">
        <f t="shared" si="13"/>
        <v>0</v>
      </c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</row>
    <row r="58" spans="2:19" ht="21" customHeight="1" x14ac:dyDescent="0.2">
      <c r="B58" s="438"/>
      <c r="C58" s="321"/>
      <c r="D58" s="417"/>
      <c r="E58" s="250" t="s">
        <v>64</v>
      </c>
      <c r="F58" s="250" t="s">
        <v>65</v>
      </c>
      <c r="G58" s="241">
        <f t="shared" si="13"/>
        <v>0</v>
      </c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</row>
    <row r="59" spans="2:19" ht="21" customHeight="1" x14ac:dyDescent="0.2">
      <c r="B59" s="438"/>
      <c r="C59" s="321"/>
      <c r="D59" s="417"/>
      <c r="E59" s="227" t="s">
        <v>64</v>
      </c>
      <c r="F59" s="227" t="s">
        <v>66</v>
      </c>
      <c r="G59" s="241">
        <f t="shared" si="13"/>
        <v>0</v>
      </c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</row>
    <row r="60" spans="2:19" ht="21" customHeight="1" x14ac:dyDescent="0.2">
      <c r="B60" s="438"/>
      <c r="C60" s="321"/>
      <c r="D60" s="417" t="s">
        <v>211</v>
      </c>
      <c r="E60" s="249" t="s">
        <v>58</v>
      </c>
      <c r="F60" s="249" t="s">
        <v>58</v>
      </c>
      <c r="G60" s="241">
        <f t="shared" si="13"/>
        <v>0</v>
      </c>
      <c r="H60" s="241">
        <f t="shared" ref="H60:S60" si="15">H61+H62+H63+H64+H65</f>
        <v>0</v>
      </c>
      <c r="I60" s="241">
        <f t="shared" si="15"/>
        <v>0</v>
      </c>
      <c r="J60" s="241">
        <f t="shared" si="15"/>
        <v>0</v>
      </c>
      <c r="K60" s="241">
        <f t="shared" si="15"/>
        <v>0</v>
      </c>
      <c r="L60" s="241">
        <f t="shared" si="15"/>
        <v>0</v>
      </c>
      <c r="M60" s="241">
        <f t="shared" si="15"/>
        <v>0</v>
      </c>
      <c r="N60" s="241">
        <f t="shared" si="15"/>
        <v>0</v>
      </c>
      <c r="O60" s="241">
        <f t="shared" si="15"/>
        <v>0</v>
      </c>
      <c r="P60" s="241">
        <f t="shared" si="15"/>
        <v>0</v>
      </c>
      <c r="Q60" s="241">
        <f t="shared" si="15"/>
        <v>0</v>
      </c>
      <c r="R60" s="241">
        <f t="shared" si="15"/>
        <v>0</v>
      </c>
      <c r="S60" s="241">
        <f t="shared" si="15"/>
        <v>0</v>
      </c>
    </row>
    <row r="61" spans="2:19" ht="21" customHeight="1" x14ac:dyDescent="0.2">
      <c r="B61" s="438"/>
      <c r="C61" s="321"/>
      <c r="D61" s="417"/>
      <c r="E61" s="250" t="s">
        <v>60</v>
      </c>
      <c r="F61" s="250" t="s">
        <v>61</v>
      </c>
      <c r="G61" s="241">
        <f t="shared" si="13"/>
        <v>0</v>
      </c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</row>
    <row r="62" spans="2:19" ht="21" customHeight="1" x14ac:dyDescent="0.2">
      <c r="B62" s="438"/>
      <c r="C62" s="321"/>
      <c r="D62" s="417"/>
      <c r="E62" s="250" t="s">
        <v>62</v>
      </c>
      <c r="F62" s="250" t="s">
        <v>62</v>
      </c>
      <c r="G62" s="241">
        <f t="shared" si="13"/>
        <v>0</v>
      </c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</row>
    <row r="63" spans="2:19" ht="21" customHeight="1" x14ac:dyDescent="0.2">
      <c r="B63" s="438"/>
      <c r="C63" s="321"/>
      <c r="D63" s="417"/>
      <c r="E63" s="250" t="s">
        <v>63</v>
      </c>
      <c r="F63" s="250" t="s">
        <v>61</v>
      </c>
      <c r="G63" s="241">
        <f t="shared" si="13"/>
        <v>0</v>
      </c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</row>
    <row r="64" spans="2:19" ht="21" customHeight="1" x14ac:dyDescent="0.2">
      <c r="B64" s="438"/>
      <c r="C64" s="321"/>
      <c r="D64" s="417"/>
      <c r="E64" s="250" t="s">
        <v>64</v>
      </c>
      <c r="F64" s="250" t="s">
        <v>65</v>
      </c>
      <c r="G64" s="241">
        <f t="shared" si="13"/>
        <v>0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</row>
    <row r="65" spans="2:19" ht="21" customHeight="1" x14ac:dyDescent="0.2">
      <c r="B65" s="438"/>
      <c r="C65" s="321"/>
      <c r="D65" s="417"/>
      <c r="E65" s="227" t="s">
        <v>64</v>
      </c>
      <c r="F65" s="227" t="s">
        <v>66</v>
      </c>
      <c r="G65" s="241">
        <f t="shared" si="13"/>
        <v>0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</row>
    <row r="66" spans="2:19" ht="35.450000000000003" customHeight="1" x14ac:dyDescent="0.2">
      <c r="B66" s="438"/>
      <c r="C66" s="321"/>
      <c r="D66" s="417" t="s">
        <v>214</v>
      </c>
      <c r="E66" s="249" t="s">
        <v>58</v>
      </c>
      <c r="F66" s="249" t="s">
        <v>58</v>
      </c>
      <c r="G66" s="241">
        <f t="shared" si="13"/>
        <v>0</v>
      </c>
      <c r="H66" s="241">
        <f t="shared" ref="H66:S66" si="16">H67+H68+H69+H70+H71</f>
        <v>0</v>
      </c>
      <c r="I66" s="241">
        <f t="shared" si="16"/>
        <v>0</v>
      </c>
      <c r="J66" s="241">
        <f t="shared" si="16"/>
        <v>0</v>
      </c>
      <c r="K66" s="241">
        <f t="shared" si="16"/>
        <v>0</v>
      </c>
      <c r="L66" s="241">
        <f t="shared" si="16"/>
        <v>0</v>
      </c>
      <c r="M66" s="241">
        <f t="shared" si="16"/>
        <v>0</v>
      </c>
      <c r="N66" s="241">
        <f t="shared" si="16"/>
        <v>0</v>
      </c>
      <c r="O66" s="241">
        <f t="shared" si="16"/>
        <v>0</v>
      </c>
      <c r="P66" s="241">
        <f t="shared" si="16"/>
        <v>0</v>
      </c>
      <c r="Q66" s="241">
        <f t="shared" si="16"/>
        <v>0</v>
      </c>
      <c r="R66" s="241">
        <f t="shared" si="16"/>
        <v>0</v>
      </c>
      <c r="S66" s="241">
        <f t="shared" si="16"/>
        <v>0</v>
      </c>
    </row>
    <row r="67" spans="2:19" ht="22.5" customHeight="1" x14ac:dyDescent="0.2">
      <c r="B67" s="438"/>
      <c r="C67" s="321"/>
      <c r="D67" s="417"/>
      <c r="E67" s="250" t="s">
        <v>60</v>
      </c>
      <c r="F67" s="250" t="s">
        <v>61</v>
      </c>
      <c r="G67" s="241">
        <f t="shared" si="13"/>
        <v>0</v>
      </c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</row>
    <row r="68" spans="2:19" ht="27.6" customHeight="1" x14ac:dyDescent="0.2">
      <c r="B68" s="438"/>
      <c r="C68" s="321"/>
      <c r="D68" s="417"/>
      <c r="E68" s="250" t="s">
        <v>62</v>
      </c>
      <c r="F68" s="250" t="s">
        <v>62</v>
      </c>
      <c r="G68" s="241">
        <f t="shared" si="13"/>
        <v>0</v>
      </c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</row>
    <row r="69" spans="2:19" ht="27.6" customHeight="1" x14ac:dyDescent="0.2">
      <c r="B69" s="438"/>
      <c r="C69" s="321"/>
      <c r="D69" s="417"/>
      <c r="E69" s="250" t="s">
        <v>63</v>
      </c>
      <c r="F69" s="250" t="s">
        <v>61</v>
      </c>
      <c r="G69" s="241">
        <f t="shared" si="13"/>
        <v>0</v>
      </c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</row>
    <row r="70" spans="2:19" ht="37.9" customHeight="1" x14ac:dyDescent="0.2">
      <c r="B70" s="438"/>
      <c r="C70" s="321"/>
      <c r="D70" s="417"/>
      <c r="E70" s="250" t="s">
        <v>64</v>
      </c>
      <c r="F70" s="250" t="s">
        <v>65</v>
      </c>
      <c r="G70" s="241">
        <f t="shared" si="13"/>
        <v>0</v>
      </c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</row>
    <row r="71" spans="2:19" ht="21" customHeight="1" x14ac:dyDescent="0.2">
      <c r="B71" s="438"/>
      <c r="C71" s="321"/>
      <c r="D71" s="417"/>
      <c r="E71" s="227" t="s">
        <v>64</v>
      </c>
      <c r="F71" s="227" t="s">
        <v>66</v>
      </c>
      <c r="G71" s="241">
        <f t="shared" si="13"/>
        <v>0</v>
      </c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</row>
    <row r="72" spans="2:19" ht="12.75" customHeight="1" x14ac:dyDescent="0.2">
      <c r="B72" s="438" t="s">
        <v>77</v>
      </c>
      <c r="C72" s="321" t="s">
        <v>215</v>
      </c>
      <c r="D72" s="417" t="s">
        <v>211</v>
      </c>
      <c r="E72" s="249" t="s">
        <v>58</v>
      </c>
      <c r="F72" s="249" t="s">
        <v>58</v>
      </c>
      <c r="G72" s="241">
        <f t="shared" si="13"/>
        <v>0</v>
      </c>
      <c r="H72" s="241">
        <f t="shared" ref="H72:S72" si="17">H73+H74+H75+H76+H77</f>
        <v>0</v>
      </c>
      <c r="I72" s="241">
        <f t="shared" si="17"/>
        <v>0</v>
      </c>
      <c r="J72" s="241">
        <f t="shared" si="17"/>
        <v>0</v>
      </c>
      <c r="K72" s="241">
        <f t="shared" si="17"/>
        <v>0</v>
      </c>
      <c r="L72" s="241">
        <f t="shared" si="17"/>
        <v>0</v>
      </c>
      <c r="M72" s="241">
        <f t="shared" si="17"/>
        <v>0</v>
      </c>
      <c r="N72" s="241">
        <f t="shared" si="17"/>
        <v>0</v>
      </c>
      <c r="O72" s="241">
        <f t="shared" si="17"/>
        <v>0</v>
      </c>
      <c r="P72" s="241">
        <f t="shared" si="17"/>
        <v>0</v>
      </c>
      <c r="Q72" s="241">
        <f t="shared" si="17"/>
        <v>0</v>
      </c>
      <c r="R72" s="241">
        <f t="shared" si="17"/>
        <v>0</v>
      </c>
      <c r="S72" s="241">
        <f t="shared" si="17"/>
        <v>0</v>
      </c>
    </row>
    <row r="73" spans="2:19" ht="21" customHeight="1" x14ac:dyDescent="0.2">
      <c r="B73" s="438"/>
      <c r="C73" s="321"/>
      <c r="D73" s="417"/>
      <c r="E73" s="250" t="s">
        <v>60</v>
      </c>
      <c r="F73" s="250" t="s">
        <v>61</v>
      </c>
      <c r="G73" s="241">
        <f t="shared" si="13"/>
        <v>0</v>
      </c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</row>
    <row r="74" spans="2:19" ht="21" customHeight="1" x14ac:dyDescent="0.2">
      <c r="B74" s="438"/>
      <c r="C74" s="321"/>
      <c r="D74" s="417"/>
      <c r="E74" s="250" t="s">
        <v>62</v>
      </c>
      <c r="F74" s="250" t="s">
        <v>62</v>
      </c>
      <c r="G74" s="241">
        <f t="shared" si="13"/>
        <v>0</v>
      </c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</row>
    <row r="75" spans="2:19" ht="21" customHeight="1" x14ac:dyDescent="0.2">
      <c r="B75" s="438"/>
      <c r="C75" s="321"/>
      <c r="D75" s="417"/>
      <c r="E75" s="250" t="s">
        <v>63</v>
      </c>
      <c r="F75" s="250" t="s">
        <v>61</v>
      </c>
      <c r="G75" s="241">
        <f t="shared" si="13"/>
        <v>0</v>
      </c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</row>
    <row r="76" spans="2:19" ht="21" customHeight="1" x14ac:dyDescent="0.2">
      <c r="B76" s="438"/>
      <c r="C76" s="321"/>
      <c r="D76" s="417"/>
      <c r="E76" s="250" t="s">
        <v>64</v>
      </c>
      <c r="F76" s="250" t="s">
        <v>65</v>
      </c>
      <c r="G76" s="241">
        <f t="shared" si="13"/>
        <v>0</v>
      </c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</row>
    <row r="77" spans="2:19" ht="31.15" customHeight="1" x14ac:dyDescent="0.2">
      <c r="B77" s="438"/>
      <c r="C77" s="321"/>
      <c r="D77" s="417"/>
      <c r="E77" s="227" t="s">
        <v>64</v>
      </c>
      <c r="F77" s="227" t="s">
        <v>66</v>
      </c>
      <c r="G77" s="241">
        <f t="shared" si="13"/>
        <v>0</v>
      </c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</row>
    <row r="78" spans="2:19" ht="18.75" customHeight="1" x14ac:dyDescent="0.2">
      <c r="B78" s="438" t="s">
        <v>78</v>
      </c>
      <c r="C78" s="321" t="s">
        <v>216</v>
      </c>
      <c r="D78" s="417" t="s">
        <v>211</v>
      </c>
      <c r="E78" s="249" t="s">
        <v>58</v>
      </c>
      <c r="F78" s="249" t="s">
        <v>58</v>
      </c>
      <c r="G78" s="241">
        <f t="shared" si="13"/>
        <v>0</v>
      </c>
      <c r="H78" s="241">
        <f t="shared" ref="H78:S78" si="18">H79+H80+H81+H82+H83</f>
        <v>0</v>
      </c>
      <c r="I78" s="241">
        <f t="shared" si="18"/>
        <v>0</v>
      </c>
      <c r="J78" s="241">
        <f t="shared" si="18"/>
        <v>0</v>
      </c>
      <c r="K78" s="241">
        <f t="shared" si="18"/>
        <v>0</v>
      </c>
      <c r="L78" s="241">
        <f t="shared" si="18"/>
        <v>0</v>
      </c>
      <c r="M78" s="241">
        <f t="shared" si="18"/>
        <v>0</v>
      </c>
      <c r="N78" s="241">
        <f t="shared" si="18"/>
        <v>0</v>
      </c>
      <c r="O78" s="241">
        <f t="shared" si="18"/>
        <v>0</v>
      </c>
      <c r="P78" s="241">
        <f t="shared" si="18"/>
        <v>0</v>
      </c>
      <c r="Q78" s="241">
        <f t="shared" si="18"/>
        <v>0</v>
      </c>
      <c r="R78" s="241">
        <f t="shared" si="18"/>
        <v>0</v>
      </c>
      <c r="S78" s="241">
        <f t="shared" si="18"/>
        <v>0</v>
      </c>
    </row>
    <row r="79" spans="2:19" ht="33.6" customHeight="1" x14ac:dyDescent="0.2">
      <c r="B79" s="438"/>
      <c r="C79" s="321"/>
      <c r="D79" s="417"/>
      <c r="E79" s="250" t="s">
        <v>60</v>
      </c>
      <c r="F79" s="250" t="s">
        <v>61</v>
      </c>
      <c r="G79" s="241">
        <f t="shared" si="13"/>
        <v>0</v>
      </c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</row>
    <row r="80" spans="2:19" ht="31.15" customHeight="1" x14ac:dyDescent="0.2">
      <c r="B80" s="438"/>
      <c r="C80" s="321"/>
      <c r="D80" s="417"/>
      <c r="E80" s="250" t="s">
        <v>62</v>
      </c>
      <c r="F80" s="250" t="s">
        <v>62</v>
      </c>
      <c r="G80" s="241">
        <f t="shared" si="13"/>
        <v>0</v>
      </c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</row>
    <row r="81" spans="2:19" ht="16.149999999999999" customHeight="1" x14ac:dyDescent="0.2">
      <c r="B81" s="438"/>
      <c r="C81" s="321"/>
      <c r="D81" s="417"/>
      <c r="E81" s="250" t="s">
        <v>63</v>
      </c>
      <c r="F81" s="250" t="s">
        <v>61</v>
      </c>
      <c r="G81" s="241">
        <f t="shared" si="13"/>
        <v>0</v>
      </c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</row>
    <row r="82" spans="2:19" ht="21" customHeight="1" x14ac:dyDescent="0.2">
      <c r="B82" s="438"/>
      <c r="C82" s="321"/>
      <c r="D82" s="417"/>
      <c r="E82" s="250" t="s">
        <v>64</v>
      </c>
      <c r="F82" s="250" t="s">
        <v>65</v>
      </c>
      <c r="G82" s="241">
        <f t="shared" si="13"/>
        <v>0</v>
      </c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</row>
    <row r="83" spans="2:19" x14ac:dyDescent="0.2">
      <c r="B83" s="438"/>
      <c r="C83" s="321"/>
      <c r="D83" s="417"/>
      <c r="E83" s="227" t="s">
        <v>64</v>
      </c>
      <c r="F83" s="227" t="s">
        <v>66</v>
      </c>
      <c r="G83" s="241">
        <f t="shared" si="13"/>
        <v>0</v>
      </c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</row>
    <row r="84" spans="2:19" x14ac:dyDescent="0.2">
      <c r="B84" s="246" t="s">
        <v>79</v>
      </c>
      <c r="C84" s="68" t="s">
        <v>217</v>
      </c>
      <c r="D84" s="227" t="s">
        <v>58</v>
      </c>
      <c r="E84" s="227" t="s">
        <v>58</v>
      </c>
      <c r="F84" s="227" t="s">
        <v>58</v>
      </c>
      <c r="G84" s="241">
        <f>H83+I83+J83+K83+L83+M83+N83+O83+P83+Q83+R83+S83</f>
        <v>0</v>
      </c>
      <c r="H84" s="254">
        <f t="shared" ref="H84:S84" si="19">H86+H92</f>
        <v>0</v>
      </c>
      <c r="I84" s="254">
        <f t="shared" si="19"/>
        <v>0</v>
      </c>
      <c r="J84" s="254">
        <f t="shared" si="19"/>
        <v>0</v>
      </c>
      <c r="K84" s="254">
        <f t="shared" si="19"/>
        <v>0</v>
      </c>
      <c r="L84" s="254">
        <f t="shared" si="19"/>
        <v>0</v>
      </c>
      <c r="M84" s="254">
        <f t="shared" si="19"/>
        <v>0</v>
      </c>
      <c r="N84" s="254">
        <f t="shared" si="19"/>
        <v>0</v>
      </c>
      <c r="O84" s="254">
        <f t="shared" si="19"/>
        <v>0</v>
      </c>
      <c r="P84" s="254">
        <f t="shared" si="19"/>
        <v>0</v>
      </c>
      <c r="Q84" s="254">
        <f t="shared" si="19"/>
        <v>0</v>
      </c>
      <c r="R84" s="254">
        <f t="shared" si="19"/>
        <v>0</v>
      </c>
      <c r="S84" s="254">
        <f t="shared" si="19"/>
        <v>0</v>
      </c>
    </row>
    <row r="85" spans="2:19" x14ac:dyDescent="0.2">
      <c r="B85" s="248" t="s">
        <v>19</v>
      </c>
      <c r="C85" s="68" t="s">
        <v>58</v>
      </c>
      <c r="D85" s="227" t="s">
        <v>58</v>
      </c>
      <c r="E85" s="227" t="s">
        <v>58</v>
      </c>
      <c r="F85" s="227" t="s">
        <v>58</v>
      </c>
      <c r="G85" s="245" t="s">
        <v>58</v>
      </c>
      <c r="H85" s="227" t="s">
        <v>58</v>
      </c>
      <c r="I85" s="227" t="s">
        <v>58</v>
      </c>
      <c r="J85" s="227" t="s">
        <v>58</v>
      </c>
      <c r="K85" s="68" t="s">
        <v>58</v>
      </c>
      <c r="L85" s="227" t="s">
        <v>58</v>
      </c>
      <c r="M85" s="227" t="s">
        <v>58</v>
      </c>
      <c r="N85" s="227" t="s">
        <v>58</v>
      </c>
      <c r="O85" s="68" t="s">
        <v>58</v>
      </c>
      <c r="P85" s="227" t="s">
        <v>58</v>
      </c>
      <c r="Q85" s="227" t="s">
        <v>58</v>
      </c>
      <c r="R85" s="227" t="s">
        <v>58</v>
      </c>
      <c r="S85" s="227" t="s">
        <v>58</v>
      </c>
    </row>
    <row r="86" spans="2:19" ht="12.75" customHeight="1" x14ac:dyDescent="0.2">
      <c r="B86" s="438" t="s">
        <v>80</v>
      </c>
      <c r="C86" s="321" t="s">
        <v>217</v>
      </c>
      <c r="D86" s="417" t="s">
        <v>224</v>
      </c>
      <c r="E86" s="249" t="s">
        <v>58</v>
      </c>
      <c r="F86" s="249" t="s">
        <v>58</v>
      </c>
      <c r="G86" s="241">
        <f t="shared" ref="G86:G97" si="20">H86+I86+J86+K86+L86+M86+N86+O86+P86+Q86+R86+S86</f>
        <v>0</v>
      </c>
      <c r="H86" s="241">
        <f t="shared" ref="H86:S86" si="21">H87+H88+H89+H90+H91</f>
        <v>0</v>
      </c>
      <c r="I86" s="241">
        <f t="shared" si="21"/>
        <v>0</v>
      </c>
      <c r="J86" s="241">
        <f t="shared" si="21"/>
        <v>0</v>
      </c>
      <c r="K86" s="241">
        <f t="shared" si="21"/>
        <v>0</v>
      </c>
      <c r="L86" s="241">
        <f t="shared" si="21"/>
        <v>0</v>
      </c>
      <c r="M86" s="241">
        <f t="shared" si="21"/>
        <v>0</v>
      </c>
      <c r="N86" s="241">
        <f t="shared" si="21"/>
        <v>0</v>
      </c>
      <c r="O86" s="241">
        <f t="shared" si="21"/>
        <v>0</v>
      </c>
      <c r="P86" s="241">
        <f t="shared" si="21"/>
        <v>0</v>
      </c>
      <c r="Q86" s="241">
        <f t="shared" si="21"/>
        <v>0</v>
      </c>
      <c r="R86" s="241">
        <f t="shared" si="21"/>
        <v>0</v>
      </c>
      <c r="S86" s="241">
        <f t="shared" si="21"/>
        <v>0</v>
      </c>
    </row>
    <row r="87" spans="2:19" x14ac:dyDescent="0.2">
      <c r="B87" s="438"/>
      <c r="C87" s="321"/>
      <c r="D87" s="417"/>
      <c r="E87" s="250" t="s">
        <v>60</v>
      </c>
      <c r="F87" s="250" t="s">
        <v>61</v>
      </c>
      <c r="G87" s="241">
        <f t="shared" si="20"/>
        <v>0</v>
      </c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</row>
    <row r="88" spans="2:19" x14ac:dyDescent="0.2">
      <c r="B88" s="438"/>
      <c r="C88" s="321"/>
      <c r="D88" s="417"/>
      <c r="E88" s="250" t="s">
        <v>62</v>
      </c>
      <c r="F88" s="250" t="s">
        <v>62</v>
      </c>
      <c r="G88" s="241">
        <f t="shared" si="20"/>
        <v>0</v>
      </c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</row>
    <row r="89" spans="2:19" x14ac:dyDescent="0.2">
      <c r="B89" s="438"/>
      <c r="C89" s="321"/>
      <c r="D89" s="417"/>
      <c r="E89" s="250" t="s">
        <v>63</v>
      </c>
      <c r="F89" s="250" t="s">
        <v>61</v>
      </c>
      <c r="G89" s="241">
        <f t="shared" si="20"/>
        <v>0</v>
      </c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</row>
    <row r="90" spans="2:19" x14ac:dyDescent="0.2">
      <c r="B90" s="438"/>
      <c r="C90" s="321"/>
      <c r="D90" s="417"/>
      <c r="E90" s="250" t="s">
        <v>64</v>
      </c>
      <c r="F90" s="250" t="s">
        <v>65</v>
      </c>
      <c r="G90" s="241">
        <f t="shared" si="20"/>
        <v>0</v>
      </c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</row>
    <row r="91" spans="2:19" x14ac:dyDescent="0.2">
      <c r="B91" s="438"/>
      <c r="C91" s="321"/>
      <c r="D91" s="417"/>
      <c r="E91" s="227" t="s">
        <v>64</v>
      </c>
      <c r="F91" s="227" t="s">
        <v>66</v>
      </c>
      <c r="G91" s="241">
        <f t="shared" si="20"/>
        <v>0</v>
      </c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</row>
    <row r="92" spans="2:19" ht="12.75" customHeight="1" x14ac:dyDescent="0.2">
      <c r="B92" s="438"/>
      <c r="C92" s="321"/>
      <c r="D92" s="417" t="s">
        <v>211</v>
      </c>
      <c r="E92" s="249" t="s">
        <v>58</v>
      </c>
      <c r="F92" s="249" t="s">
        <v>58</v>
      </c>
      <c r="G92" s="241">
        <f t="shared" si="20"/>
        <v>0</v>
      </c>
      <c r="H92" s="241">
        <f t="shared" ref="H92:S92" si="22">H93+H94+H95+H96+H97</f>
        <v>0</v>
      </c>
      <c r="I92" s="241">
        <f t="shared" si="22"/>
        <v>0</v>
      </c>
      <c r="J92" s="241">
        <f t="shared" si="22"/>
        <v>0</v>
      </c>
      <c r="K92" s="241">
        <f t="shared" si="22"/>
        <v>0</v>
      </c>
      <c r="L92" s="241">
        <f t="shared" si="22"/>
        <v>0</v>
      </c>
      <c r="M92" s="241">
        <f t="shared" si="22"/>
        <v>0</v>
      </c>
      <c r="N92" s="241">
        <f t="shared" si="22"/>
        <v>0</v>
      </c>
      <c r="O92" s="241">
        <f t="shared" si="22"/>
        <v>0</v>
      </c>
      <c r="P92" s="241">
        <f t="shared" si="22"/>
        <v>0</v>
      </c>
      <c r="Q92" s="241">
        <f t="shared" si="22"/>
        <v>0</v>
      </c>
      <c r="R92" s="241">
        <f t="shared" si="22"/>
        <v>0</v>
      </c>
      <c r="S92" s="241">
        <f t="shared" si="22"/>
        <v>0</v>
      </c>
    </row>
    <row r="93" spans="2:19" x14ac:dyDescent="0.2">
      <c r="B93" s="438"/>
      <c r="C93" s="321"/>
      <c r="D93" s="417"/>
      <c r="E93" s="250" t="s">
        <v>60</v>
      </c>
      <c r="F93" s="250" t="s">
        <v>61</v>
      </c>
      <c r="G93" s="241">
        <f t="shared" si="20"/>
        <v>0</v>
      </c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</row>
    <row r="94" spans="2:19" x14ac:dyDescent="0.2">
      <c r="B94" s="438"/>
      <c r="C94" s="321"/>
      <c r="D94" s="417"/>
      <c r="E94" s="250" t="s">
        <v>62</v>
      </c>
      <c r="F94" s="250" t="s">
        <v>62</v>
      </c>
      <c r="G94" s="241">
        <f t="shared" si="20"/>
        <v>0</v>
      </c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</row>
    <row r="95" spans="2:19" x14ac:dyDescent="0.2">
      <c r="B95" s="438"/>
      <c r="C95" s="321"/>
      <c r="D95" s="417"/>
      <c r="E95" s="250" t="s">
        <v>63</v>
      </c>
      <c r="F95" s="250" t="s">
        <v>61</v>
      </c>
      <c r="G95" s="241">
        <f t="shared" si="20"/>
        <v>0</v>
      </c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</row>
    <row r="96" spans="2:19" x14ac:dyDescent="0.2">
      <c r="B96" s="438"/>
      <c r="C96" s="321"/>
      <c r="D96" s="417"/>
      <c r="E96" s="250" t="s">
        <v>64</v>
      </c>
      <c r="F96" s="250" t="s">
        <v>65</v>
      </c>
      <c r="G96" s="241">
        <f t="shared" si="20"/>
        <v>0</v>
      </c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</row>
    <row r="97" spans="2:19" x14ac:dyDescent="0.2">
      <c r="B97" s="438"/>
      <c r="C97" s="321"/>
      <c r="D97" s="417"/>
      <c r="E97" s="227" t="s">
        <v>64</v>
      </c>
      <c r="F97" s="227" t="s">
        <v>66</v>
      </c>
      <c r="G97" s="241">
        <f t="shared" si="20"/>
        <v>0</v>
      </c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</row>
    <row r="98" spans="2:19" x14ac:dyDescent="0.2">
      <c r="B98" s="248" t="s">
        <v>74</v>
      </c>
      <c r="C98" s="68" t="s">
        <v>58</v>
      </c>
      <c r="D98" s="227" t="s">
        <v>58</v>
      </c>
      <c r="E98" s="227" t="s">
        <v>58</v>
      </c>
      <c r="F98" s="227" t="s">
        <v>58</v>
      </c>
      <c r="G98" s="245" t="s">
        <v>58</v>
      </c>
      <c r="H98" s="227" t="s">
        <v>58</v>
      </c>
      <c r="I98" s="227" t="s">
        <v>58</v>
      </c>
      <c r="J98" s="227" t="s">
        <v>58</v>
      </c>
      <c r="K98" s="68" t="s">
        <v>58</v>
      </c>
      <c r="L98" s="227" t="s">
        <v>58</v>
      </c>
      <c r="M98" s="227" t="s">
        <v>58</v>
      </c>
      <c r="N98" s="227" t="s">
        <v>58</v>
      </c>
      <c r="O98" s="68" t="s">
        <v>58</v>
      </c>
      <c r="P98" s="227" t="s">
        <v>58</v>
      </c>
      <c r="Q98" s="227" t="s">
        <v>58</v>
      </c>
      <c r="R98" s="227" t="s">
        <v>58</v>
      </c>
      <c r="S98" s="227" t="s">
        <v>58</v>
      </c>
    </row>
    <row r="99" spans="2:19" ht="12.75" customHeight="1" x14ac:dyDescent="0.2">
      <c r="B99" s="248" t="s">
        <v>81</v>
      </c>
      <c r="C99" s="321" t="s">
        <v>217</v>
      </c>
      <c r="D99" s="417" t="s">
        <v>211</v>
      </c>
      <c r="E99" s="227" t="s">
        <v>58</v>
      </c>
      <c r="F99" s="227" t="s">
        <v>58</v>
      </c>
      <c r="G99" s="241">
        <f>H99+I99+J99+K99+L99+M99+N99+O99+P99+Q99+R99+S99</f>
        <v>0</v>
      </c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</row>
    <row r="100" spans="2:19" ht="15" x14ac:dyDescent="0.2">
      <c r="B100" s="235" t="s">
        <v>221</v>
      </c>
      <c r="C100" s="321"/>
      <c r="D100" s="417"/>
      <c r="E100" s="227" t="s">
        <v>58</v>
      </c>
      <c r="F100" s="227" t="s">
        <v>58</v>
      </c>
      <c r="G100" s="241">
        <f>H100+I100+J100+K100+L100+M100+N100+O100+P100+Q100+R100+S100</f>
        <v>0</v>
      </c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</row>
    <row r="101" spans="2:19" ht="15" x14ac:dyDescent="0.2">
      <c r="B101" s="235" t="s">
        <v>222</v>
      </c>
      <c r="C101" s="321"/>
      <c r="D101" s="417"/>
      <c r="E101" s="227" t="s">
        <v>58</v>
      </c>
      <c r="F101" s="227" t="s">
        <v>58</v>
      </c>
      <c r="G101" s="241">
        <f>H101+I101+J101+K101+L101+M101+N101+O101+P101+Q101+R101+S101</f>
        <v>0</v>
      </c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</row>
    <row r="102" spans="2:19" x14ac:dyDescent="0.2">
      <c r="B102" s="246" t="s">
        <v>82</v>
      </c>
      <c r="C102" s="64">
        <v>226</v>
      </c>
      <c r="D102" s="230" t="s">
        <v>58</v>
      </c>
      <c r="E102" s="230" t="s">
        <v>58</v>
      </c>
      <c r="F102" s="230" t="s">
        <v>58</v>
      </c>
      <c r="G102" s="241">
        <f>H102+I102+J102+K102+L102+M102+N102+O102+P102+Q102+R102+S102</f>
        <v>0</v>
      </c>
      <c r="H102" s="253">
        <f t="shared" ref="H102:S102" si="23">H104+H112</f>
        <v>0</v>
      </c>
      <c r="I102" s="253">
        <f t="shared" si="23"/>
        <v>0</v>
      </c>
      <c r="J102" s="253">
        <f t="shared" si="23"/>
        <v>0</v>
      </c>
      <c r="K102" s="253">
        <f t="shared" si="23"/>
        <v>0</v>
      </c>
      <c r="L102" s="253">
        <f t="shared" si="23"/>
        <v>0</v>
      </c>
      <c r="M102" s="253">
        <f t="shared" si="23"/>
        <v>0</v>
      </c>
      <c r="N102" s="253">
        <f t="shared" si="23"/>
        <v>0</v>
      </c>
      <c r="O102" s="253">
        <f t="shared" si="23"/>
        <v>0</v>
      </c>
      <c r="P102" s="253">
        <f t="shared" si="23"/>
        <v>0</v>
      </c>
      <c r="Q102" s="253">
        <f t="shared" si="23"/>
        <v>0</v>
      </c>
      <c r="R102" s="253">
        <f t="shared" si="23"/>
        <v>0</v>
      </c>
      <c r="S102" s="253">
        <f t="shared" si="23"/>
        <v>0</v>
      </c>
    </row>
    <row r="103" spans="2:19" x14ac:dyDescent="0.2">
      <c r="B103" s="248" t="s">
        <v>19</v>
      </c>
      <c r="C103" s="68" t="s">
        <v>58</v>
      </c>
      <c r="D103" s="227" t="s">
        <v>58</v>
      </c>
      <c r="E103" s="227" t="s">
        <v>58</v>
      </c>
      <c r="F103" s="227" t="s">
        <v>58</v>
      </c>
      <c r="G103" s="245" t="s">
        <v>58</v>
      </c>
      <c r="H103" s="227" t="s">
        <v>58</v>
      </c>
      <c r="I103" s="227" t="s">
        <v>58</v>
      </c>
      <c r="J103" s="227" t="s">
        <v>58</v>
      </c>
      <c r="K103" s="68" t="s">
        <v>58</v>
      </c>
      <c r="L103" s="227" t="s">
        <v>58</v>
      </c>
      <c r="M103" s="227" t="s">
        <v>58</v>
      </c>
      <c r="N103" s="227" t="s">
        <v>58</v>
      </c>
      <c r="O103" s="68" t="s">
        <v>58</v>
      </c>
      <c r="P103" s="227" t="s">
        <v>58</v>
      </c>
      <c r="Q103" s="227" t="s">
        <v>58</v>
      </c>
      <c r="R103" s="227" t="s">
        <v>58</v>
      </c>
      <c r="S103" s="227" t="s">
        <v>58</v>
      </c>
    </row>
    <row r="104" spans="2:19" ht="12.75" customHeight="1" x14ac:dyDescent="0.2">
      <c r="B104" s="438" t="s">
        <v>82</v>
      </c>
      <c r="C104" s="320">
        <v>226</v>
      </c>
      <c r="D104" s="419">
        <v>243</v>
      </c>
      <c r="E104" s="249" t="s">
        <v>58</v>
      </c>
      <c r="F104" s="249" t="s">
        <v>58</v>
      </c>
      <c r="G104" s="241">
        <f t="shared" ref="G104:G109" si="24">H104+I104+J104+K104+L104+M104+N104+O104+P104+Q104+R104+S104</f>
        <v>0</v>
      </c>
      <c r="H104" s="241">
        <f t="shared" ref="H104:S104" si="25">H105+H106+H107+H108+H109</f>
        <v>0</v>
      </c>
      <c r="I104" s="241">
        <f t="shared" si="25"/>
        <v>0</v>
      </c>
      <c r="J104" s="241">
        <f t="shared" si="25"/>
        <v>0</v>
      </c>
      <c r="K104" s="241">
        <f t="shared" si="25"/>
        <v>0</v>
      </c>
      <c r="L104" s="241">
        <f t="shared" si="25"/>
        <v>0</v>
      </c>
      <c r="M104" s="241">
        <f t="shared" si="25"/>
        <v>0</v>
      </c>
      <c r="N104" s="241">
        <f t="shared" si="25"/>
        <v>0</v>
      </c>
      <c r="O104" s="241">
        <f t="shared" si="25"/>
        <v>0</v>
      </c>
      <c r="P104" s="241">
        <f t="shared" si="25"/>
        <v>0</v>
      </c>
      <c r="Q104" s="241">
        <f t="shared" si="25"/>
        <v>0</v>
      </c>
      <c r="R104" s="241">
        <f t="shared" si="25"/>
        <v>0</v>
      </c>
      <c r="S104" s="241">
        <f t="shared" si="25"/>
        <v>0</v>
      </c>
    </row>
    <row r="105" spans="2:19" x14ac:dyDescent="0.2">
      <c r="B105" s="438"/>
      <c r="C105" s="320"/>
      <c r="D105" s="419"/>
      <c r="E105" s="250" t="s">
        <v>60</v>
      </c>
      <c r="F105" s="250" t="s">
        <v>61</v>
      </c>
      <c r="G105" s="241">
        <f t="shared" si="24"/>
        <v>0</v>
      </c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</row>
    <row r="106" spans="2:19" x14ac:dyDescent="0.2">
      <c r="B106" s="438"/>
      <c r="C106" s="320"/>
      <c r="D106" s="419"/>
      <c r="E106" s="250" t="s">
        <v>62</v>
      </c>
      <c r="F106" s="250" t="s">
        <v>62</v>
      </c>
      <c r="G106" s="241">
        <f t="shared" si="24"/>
        <v>0</v>
      </c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</row>
    <row r="107" spans="2:19" x14ac:dyDescent="0.2">
      <c r="B107" s="438"/>
      <c r="C107" s="320"/>
      <c r="D107" s="419"/>
      <c r="E107" s="250" t="s">
        <v>63</v>
      </c>
      <c r="F107" s="250" t="s">
        <v>61</v>
      </c>
      <c r="G107" s="241">
        <f t="shared" si="24"/>
        <v>0</v>
      </c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</row>
    <row r="108" spans="2:19" x14ac:dyDescent="0.2">
      <c r="B108" s="438"/>
      <c r="C108" s="320"/>
      <c r="D108" s="419"/>
      <c r="E108" s="250" t="s">
        <v>64</v>
      </c>
      <c r="F108" s="250" t="s">
        <v>65</v>
      </c>
      <c r="G108" s="241">
        <f t="shared" si="24"/>
        <v>0</v>
      </c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</row>
    <row r="109" spans="2:19" x14ac:dyDescent="0.2">
      <c r="B109" s="438"/>
      <c r="C109" s="320"/>
      <c r="D109" s="419"/>
      <c r="E109" s="227" t="s">
        <v>64</v>
      </c>
      <c r="F109" s="227" t="s">
        <v>66</v>
      </c>
      <c r="G109" s="241">
        <f t="shared" si="24"/>
        <v>0</v>
      </c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</row>
    <row r="110" spans="2:19" x14ac:dyDescent="0.2">
      <c r="B110" s="248" t="s">
        <v>74</v>
      </c>
      <c r="C110" s="68" t="s">
        <v>58</v>
      </c>
      <c r="D110" s="227" t="s">
        <v>58</v>
      </c>
      <c r="E110" s="227" t="s">
        <v>58</v>
      </c>
      <c r="F110" s="227" t="s">
        <v>58</v>
      </c>
      <c r="G110" s="245" t="s">
        <v>58</v>
      </c>
      <c r="H110" s="227" t="s">
        <v>58</v>
      </c>
      <c r="I110" s="227" t="s">
        <v>58</v>
      </c>
      <c r="J110" s="227" t="s">
        <v>58</v>
      </c>
      <c r="K110" s="68" t="s">
        <v>58</v>
      </c>
      <c r="L110" s="227" t="s">
        <v>58</v>
      </c>
      <c r="M110" s="227" t="s">
        <v>58</v>
      </c>
      <c r="N110" s="227" t="s">
        <v>58</v>
      </c>
      <c r="O110" s="68" t="s">
        <v>58</v>
      </c>
      <c r="P110" s="227" t="s">
        <v>58</v>
      </c>
      <c r="Q110" s="227" t="s">
        <v>58</v>
      </c>
      <c r="R110" s="227" t="s">
        <v>58</v>
      </c>
      <c r="S110" s="227" t="s">
        <v>58</v>
      </c>
    </row>
    <row r="111" spans="2:19" x14ac:dyDescent="0.2">
      <c r="B111" s="248" t="s">
        <v>83</v>
      </c>
      <c r="C111" s="223" t="s">
        <v>58</v>
      </c>
      <c r="D111" s="224" t="s">
        <v>58</v>
      </c>
      <c r="E111" s="224" t="s">
        <v>58</v>
      </c>
      <c r="F111" s="224" t="s">
        <v>58</v>
      </c>
      <c r="G111" s="241">
        <f t="shared" ref="G111:G118" si="26">H111+I111+J111+K111+L111+M111+N111+O111+P111+Q111+R111+S111</f>
        <v>0</v>
      </c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</row>
    <row r="112" spans="2:19" ht="12.75" customHeight="1" x14ac:dyDescent="0.2">
      <c r="B112" s="438" t="s">
        <v>82</v>
      </c>
      <c r="C112" s="320">
        <v>226</v>
      </c>
      <c r="D112" s="419">
        <v>244</v>
      </c>
      <c r="E112" s="249" t="s">
        <v>58</v>
      </c>
      <c r="F112" s="249" t="s">
        <v>58</v>
      </c>
      <c r="G112" s="241">
        <f t="shared" si="26"/>
        <v>0</v>
      </c>
      <c r="H112" s="241">
        <f t="shared" ref="H112:S112" si="27">H113+H114+H115+H116+H117</f>
        <v>0</v>
      </c>
      <c r="I112" s="241">
        <f t="shared" si="27"/>
        <v>0</v>
      </c>
      <c r="J112" s="241">
        <f t="shared" si="27"/>
        <v>0</v>
      </c>
      <c r="K112" s="241">
        <f t="shared" si="27"/>
        <v>0</v>
      </c>
      <c r="L112" s="241">
        <f t="shared" si="27"/>
        <v>0</v>
      </c>
      <c r="M112" s="241">
        <f t="shared" si="27"/>
        <v>0</v>
      </c>
      <c r="N112" s="241">
        <f t="shared" si="27"/>
        <v>0</v>
      </c>
      <c r="O112" s="241">
        <f t="shared" si="27"/>
        <v>0</v>
      </c>
      <c r="P112" s="241">
        <f t="shared" si="27"/>
        <v>0</v>
      </c>
      <c r="Q112" s="241">
        <f t="shared" si="27"/>
        <v>0</v>
      </c>
      <c r="R112" s="241">
        <f t="shared" si="27"/>
        <v>0</v>
      </c>
      <c r="S112" s="241">
        <f t="shared" si="27"/>
        <v>0</v>
      </c>
    </row>
    <row r="113" spans="2:19" x14ac:dyDescent="0.2">
      <c r="B113" s="438"/>
      <c r="C113" s="320"/>
      <c r="D113" s="419"/>
      <c r="E113" s="250" t="s">
        <v>60</v>
      </c>
      <c r="F113" s="250" t="s">
        <v>61</v>
      </c>
      <c r="G113" s="241">
        <f t="shared" si="26"/>
        <v>0</v>
      </c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</row>
    <row r="114" spans="2:19" x14ac:dyDescent="0.2">
      <c r="B114" s="438"/>
      <c r="C114" s="320"/>
      <c r="D114" s="419"/>
      <c r="E114" s="250" t="s">
        <v>62</v>
      </c>
      <c r="F114" s="250" t="s">
        <v>62</v>
      </c>
      <c r="G114" s="241">
        <f t="shared" si="26"/>
        <v>0</v>
      </c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</row>
    <row r="115" spans="2:19" x14ac:dyDescent="0.2">
      <c r="B115" s="438"/>
      <c r="C115" s="320"/>
      <c r="D115" s="419"/>
      <c r="E115" s="250" t="s">
        <v>63</v>
      </c>
      <c r="F115" s="250" t="s">
        <v>61</v>
      </c>
      <c r="G115" s="241">
        <f t="shared" si="26"/>
        <v>0</v>
      </c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</row>
    <row r="116" spans="2:19" x14ac:dyDescent="0.2">
      <c r="B116" s="438"/>
      <c r="C116" s="320"/>
      <c r="D116" s="419"/>
      <c r="E116" s="250" t="s">
        <v>64</v>
      </c>
      <c r="F116" s="250" t="s">
        <v>65</v>
      </c>
      <c r="G116" s="241">
        <f t="shared" si="26"/>
        <v>0</v>
      </c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</row>
    <row r="117" spans="2:19" x14ac:dyDescent="0.2">
      <c r="B117" s="438"/>
      <c r="C117" s="320"/>
      <c r="D117" s="419"/>
      <c r="E117" s="227" t="s">
        <v>64</v>
      </c>
      <c r="F117" s="227" t="s">
        <v>66</v>
      </c>
      <c r="G117" s="241">
        <f t="shared" si="26"/>
        <v>0</v>
      </c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</row>
    <row r="118" spans="2:19" ht="25.5" x14ac:dyDescent="0.2">
      <c r="B118" s="246" t="s">
        <v>84</v>
      </c>
      <c r="C118" s="64">
        <v>240</v>
      </c>
      <c r="D118" s="232" t="s">
        <v>58</v>
      </c>
      <c r="E118" s="232" t="s">
        <v>58</v>
      </c>
      <c r="F118" s="232" t="s">
        <v>58</v>
      </c>
      <c r="G118" s="241">
        <f t="shared" si="26"/>
        <v>0</v>
      </c>
      <c r="H118" s="247">
        <f t="shared" ref="H118:S118" si="28">H120</f>
        <v>0</v>
      </c>
      <c r="I118" s="247">
        <f t="shared" si="28"/>
        <v>0</v>
      </c>
      <c r="J118" s="247">
        <f t="shared" si="28"/>
        <v>0</v>
      </c>
      <c r="K118" s="247">
        <f t="shared" si="28"/>
        <v>0</v>
      </c>
      <c r="L118" s="247">
        <f t="shared" si="28"/>
        <v>0</v>
      </c>
      <c r="M118" s="247">
        <f t="shared" si="28"/>
        <v>0</v>
      </c>
      <c r="N118" s="247">
        <f t="shared" si="28"/>
        <v>0</v>
      </c>
      <c r="O118" s="247">
        <f t="shared" si="28"/>
        <v>0</v>
      </c>
      <c r="P118" s="247">
        <f t="shared" si="28"/>
        <v>0</v>
      </c>
      <c r="Q118" s="247">
        <f t="shared" si="28"/>
        <v>0</v>
      </c>
      <c r="R118" s="247">
        <f t="shared" si="28"/>
        <v>0</v>
      </c>
      <c r="S118" s="247">
        <f t="shared" si="28"/>
        <v>0</v>
      </c>
    </row>
    <row r="119" spans="2:19" x14ac:dyDescent="0.2">
      <c r="B119" s="248" t="s">
        <v>74</v>
      </c>
      <c r="C119" s="68" t="s">
        <v>58</v>
      </c>
      <c r="D119" s="227" t="s">
        <v>58</v>
      </c>
      <c r="E119" s="227" t="s">
        <v>58</v>
      </c>
      <c r="F119" s="227" t="s">
        <v>58</v>
      </c>
      <c r="G119" s="245" t="s">
        <v>58</v>
      </c>
      <c r="H119" s="227" t="s">
        <v>58</v>
      </c>
      <c r="I119" s="227" t="s">
        <v>58</v>
      </c>
      <c r="J119" s="227" t="s">
        <v>58</v>
      </c>
      <c r="K119" s="68" t="s">
        <v>58</v>
      </c>
      <c r="L119" s="227" t="s">
        <v>58</v>
      </c>
      <c r="M119" s="227" t="s">
        <v>58</v>
      </c>
      <c r="N119" s="227" t="s">
        <v>58</v>
      </c>
      <c r="O119" s="68" t="s">
        <v>58</v>
      </c>
      <c r="P119" s="227" t="s">
        <v>58</v>
      </c>
      <c r="Q119" s="227" t="s">
        <v>58</v>
      </c>
      <c r="R119" s="227" t="s">
        <v>58</v>
      </c>
      <c r="S119" s="227" t="s">
        <v>58</v>
      </c>
    </row>
    <row r="120" spans="2:19" ht="12.75" customHeight="1" x14ac:dyDescent="0.2">
      <c r="B120" s="438" t="s">
        <v>85</v>
      </c>
      <c r="C120" s="320">
        <v>241</v>
      </c>
      <c r="D120" s="419" t="s">
        <v>58</v>
      </c>
      <c r="E120" s="249" t="s">
        <v>58</v>
      </c>
      <c r="F120" s="249" t="s">
        <v>58</v>
      </c>
      <c r="G120" s="241">
        <f t="shared" ref="G120:G126" si="29">H120+I120+J120+K120+L120+M120+N120+O120+P120+Q120+R120+S120</f>
        <v>0</v>
      </c>
      <c r="H120" s="241">
        <f t="shared" ref="H120:S120" si="30">H121+H122+H123+H124+H125</f>
        <v>0</v>
      </c>
      <c r="I120" s="241">
        <f t="shared" si="30"/>
        <v>0</v>
      </c>
      <c r="J120" s="241">
        <f t="shared" si="30"/>
        <v>0</v>
      </c>
      <c r="K120" s="241">
        <f t="shared" si="30"/>
        <v>0</v>
      </c>
      <c r="L120" s="241">
        <f t="shared" si="30"/>
        <v>0</v>
      </c>
      <c r="M120" s="241">
        <f t="shared" si="30"/>
        <v>0</v>
      </c>
      <c r="N120" s="241">
        <f t="shared" si="30"/>
        <v>0</v>
      </c>
      <c r="O120" s="241">
        <f t="shared" si="30"/>
        <v>0</v>
      </c>
      <c r="P120" s="241">
        <f t="shared" si="30"/>
        <v>0</v>
      </c>
      <c r="Q120" s="241">
        <f t="shared" si="30"/>
        <v>0</v>
      </c>
      <c r="R120" s="241">
        <f t="shared" si="30"/>
        <v>0</v>
      </c>
      <c r="S120" s="241">
        <f t="shared" si="30"/>
        <v>0</v>
      </c>
    </row>
    <row r="121" spans="2:19" x14ac:dyDescent="0.2">
      <c r="B121" s="438"/>
      <c r="C121" s="320"/>
      <c r="D121" s="419"/>
      <c r="E121" s="250" t="s">
        <v>60</v>
      </c>
      <c r="F121" s="250" t="s">
        <v>61</v>
      </c>
      <c r="G121" s="241">
        <f t="shared" si="29"/>
        <v>0</v>
      </c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</row>
    <row r="122" spans="2:19" x14ac:dyDescent="0.2">
      <c r="B122" s="438"/>
      <c r="C122" s="320"/>
      <c r="D122" s="419"/>
      <c r="E122" s="250" t="s">
        <v>62</v>
      </c>
      <c r="F122" s="250" t="s">
        <v>62</v>
      </c>
      <c r="G122" s="241">
        <f t="shared" si="29"/>
        <v>0</v>
      </c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</row>
    <row r="123" spans="2:19" x14ac:dyDescent="0.2">
      <c r="B123" s="438"/>
      <c r="C123" s="320"/>
      <c r="D123" s="419"/>
      <c r="E123" s="250" t="s">
        <v>63</v>
      </c>
      <c r="F123" s="250" t="s">
        <v>61</v>
      </c>
      <c r="G123" s="241">
        <f t="shared" si="29"/>
        <v>0</v>
      </c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</row>
    <row r="124" spans="2:19" x14ac:dyDescent="0.2">
      <c r="B124" s="438"/>
      <c r="C124" s="320"/>
      <c r="D124" s="419"/>
      <c r="E124" s="250" t="s">
        <v>64</v>
      </c>
      <c r="F124" s="250" t="s">
        <v>65</v>
      </c>
      <c r="G124" s="241">
        <f t="shared" si="29"/>
        <v>0</v>
      </c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</row>
    <row r="125" spans="2:19" x14ac:dyDescent="0.2">
      <c r="B125" s="438"/>
      <c r="C125" s="320"/>
      <c r="D125" s="419"/>
      <c r="E125" s="227" t="s">
        <v>64</v>
      </c>
      <c r="F125" s="227" t="s">
        <v>66</v>
      </c>
      <c r="G125" s="241">
        <f t="shared" si="29"/>
        <v>0</v>
      </c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</row>
    <row r="126" spans="2:19" x14ac:dyDescent="0.2">
      <c r="B126" s="246" t="s">
        <v>86</v>
      </c>
      <c r="C126" s="223" t="s">
        <v>273</v>
      </c>
      <c r="D126" s="224" t="s">
        <v>58</v>
      </c>
      <c r="E126" s="224" t="s">
        <v>58</v>
      </c>
      <c r="F126" s="224" t="s">
        <v>58</v>
      </c>
      <c r="G126" s="241">
        <f t="shared" si="29"/>
        <v>0</v>
      </c>
      <c r="H126" s="247">
        <f t="shared" ref="H126:S126" si="31">H128+H134</f>
        <v>0</v>
      </c>
      <c r="I126" s="247">
        <f t="shared" si="31"/>
        <v>0</v>
      </c>
      <c r="J126" s="247">
        <f t="shared" si="31"/>
        <v>0</v>
      </c>
      <c r="K126" s="247">
        <f t="shared" si="31"/>
        <v>0</v>
      </c>
      <c r="L126" s="247">
        <f t="shared" si="31"/>
        <v>0</v>
      </c>
      <c r="M126" s="247">
        <f t="shared" si="31"/>
        <v>0</v>
      </c>
      <c r="N126" s="247">
        <f t="shared" si="31"/>
        <v>0</v>
      </c>
      <c r="O126" s="247">
        <f t="shared" si="31"/>
        <v>0</v>
      </c>
      <c r="P126" s="247">
        <f t="shared" si="31"/>
        <v>0</v>
      </c>
      <c r="Q126" s="247">
        <f t="shared" si="31"/>
        <v>0</v>
      </c>
      <c r="R126" s="247">
        <f t="shared" si="31"/>
        <v>0</v>
      </c>
      <c r="S126" s="247">
        <f t="shared" si="31"/>
        <v>0</v>
      </c>
    </row>
    <row r="127" spans="2:19" x14ac:dyDescent="0.2">
      <c r="B127" s="248" t="s">
        <v>74</v>
      </c>
      <c r="C127" s="68" t="s">
        <v>58</v>
      </c>
      <c r="D127" s="227" t="s">
        <v>58</v>
      </c>
      <c r="E127" s="227" t="s">
        <v>58</v>
      </c>
      <c r="F127" s="227" t="s">
        <v>58</v>
      </c>
      <c r="G127" s="245" t="s">
        <v>58</v>
      </c>
      <c r="H127" s="227" t="s">
        <v>58</v>
      </c>
      <c r="I127" s="227" t="s">
        <v>58</v>
      </c>
      <c r="J127" s="227" t="s">
        <v>58</v>
      </c>
      <c r="K127" s="68" t="s">
        <v>58</v>
      </c>
      <c r="L127" s="227" t="s">
        <v>58</v>
      </c>
      <c r="M127" s="227" t="s">
        <v>58</v>
      </c>
      <c r="N127" s="227" t="s">
        <v>58</v>
      </c>
      <c r="O127" s="68" t="s">
        <v>58</v>
      </c>
      <c r="P127" s="227" t="s">
        <v>58</v>
      </c>
      <c r="Q127" s="227" t="s">
        <v>58</v>
      </c>
      <c r="R127" s="227" t="s">
        <v>58</v>
      </c>
      <c r="S127" s="227" t="s">
        <v>58</v>
      </c>
    </row>
    <row r="128" spans="2:19" ht="12.75" customHeight="1" x14ac:dyDescent="0.2">
      <c r="B128" s="438" t="s">
        <v>87</v>
      </c>
      <c r="C128" s="321" t="s">
        <v>274</v>
      </c>
      <c r="D128" s="417" t="s">
        <v>229</v>
      </c>
      <c r="E128" s="249" t="s">
        <v>58</v>
      </c>
      <c r="F128" s="249" t="s">
        <v>58</v>
      </c>
      <c r="G128" s="241">
        <f t="shared" ref="G128:G140" si="32">H128+I128+J128+K128+L128+M128+N128+O128+P128+Q128+R128+S128</f>
        <v>0</v>
      </c>
      <c r="H128" s="241">
        <f t="shared" ref="H128:S128" si="33">H129+H130+H131+H132+H133</f>
        <v>0</v>
      </c>
      <c r="I128" s="241">
        <f t="shared" si="33"/>
        <v>0</v>
      </c>
      <c r="J128" s="241">
        <f t="shared" si="33"/>
        <v>0</v>
      </c>
      <c r="K128" s="241">
        <f t="shared" si="33"/>
        <v>0</v>
      </c>
      <c r="L128" s="241">
        <f t="shared" si="33"/>
        <v>0</v>
      </c>
      <c r="M128" s="241">
        <f t="shared" si="33"/>
        <v>0</v>
      </c>
      <c r="N128" s="241">
        <f t="shared" si="33"/>
        <v>0</v>
      </c>
      <c r="O128" s="241">
        <f t="shared" si="33"/>
        <v>0</v>
      </c>
      <c r="P128" s="241">
        <f t="shared" si="33"/>
        <v>0</v>
      </c>
      <c r="Q128" s="241">
        <f t="shared" si="33"/>
        <v>0</v>
      </c>
      <c r="R128" s="241">
        <f t="shared" si="33"/>
        <v>0</v>
      </c>
      <c r="S128" s="241">
        <f t="shared" si="33"/>
        <v>0</v>
      </c>
    </row>
    <row r="129" spans="2:19" x14ac:dyDescent="0.2">
      <c r="B129" s="438"/>
      <c r="C129" s="321"/>
      <c r="D129" s="417"/>
      <c r="E129" s="250" t="s">
        <v>60</v>
      </c>
      <c r="F129" s="250" t="s">
        <v>61</v>
      </c>
      <c r="G129" s="241">
        <f t="shared" si="32"/>
        <v>0</v>
      </c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</row>
    <row r="130" spans="2:19" x14ac:dyDescent="0.2">
      <c r="B130" s="438"/>
      <c r="C130" s="321"/>
      <c r="D130" s="417"/>
      <c r="E130" s="250" t="s">
        <v>62</v>
      </c>
      <c r="F130" s="250" t="s">
        <v>62</v>
      </c>
      <c r="G130" s="241">
        <f t="shared" si="32"/>
        <v>0</v>
      </c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</row>
    <row r="131" spans="2:19" x14ac:dyDescent="0.2">
      <c r="B131" s="438"/>
      <c r="C131" s="321"/>
      <c r="D131" s="417"/>
      <c r="E131" s="250" t="s">
        <v>63</v>
      </c>
      <c r="F131" s="250" t="s">
        <v>61</v>
      </c>
      <c r="G131" s="241">
        <f t="shared" si="32"/>
        <v>0</v>
      </c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</row>
    <row r="132" spans="2:19" x14ac:dyDescent="0.2">
      <c r="B132" s="438"/>
      <c r="C132" s="321"/>
      <c r="D132" s="417"/>
      <c r="E132" s="250" t="s">
        <v>64</v>
      </c>
      <c r="F132" s="250" t="s">
        <v>65</v>
      </c>
      <c r="G132" s="241">
        <f t="shared" si="32"/>
        <v>0</v>
      </c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</row>
    <row r="133" spans="2:19" x14ac:dyDescent="0.2">
      <c r="B133" s="438"/>
      <c r="C133" s="321"/>
      <c r="D133" s="417"/>
      <c r="E133" s="227" t="s">
        <v>64</v>
      </c>
      <c r="F133" s="227" t="s">
        <v>66</v>
      </c>
      <c r="G133" s="241">
        <f t="shared" si="32"/>
        <v>0</v>
      </c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</row>
    <row r="134" spans="2:19" ht="12.75" customHeight="1" x14ac:dyDescent="0.2">
      <c r="B134" s="438" t="s">
        <v>88</v>
      </c>
      <c r="C134" s="321" t="s">
        <v>228</v>
      </c>
      <c r="D134" s="417" t="s">
        <v>58</v>
      </c>
      <c r="E134" s="249" t="s">
        <v>58</v>
      </c>
      <c r="F134" s="249" t="s">
        <v>58</v>
      </c>
      <c r="G134" s="241">
        <f t="shared" si="32"/>
        <v>0</v>
      </c>
      <c r="H134" s="241">
        <f t="shared" ref="H134:S134" si="34">H135+H136+H137+H138+H139</f>
        <v>0</v>
      </c>
      <c r="I134" s="241">
        <f t="shared" si="34"/>
        <v>0</v>
      </c>
      <c r="J134" s="241">
        <f t="shared" si="34"/>
        <v>0</v>
      </c>
      <c r="K134" s="241">
        <f t="shared" si="34"/>
        <v>0</v>
      </c>
      <c r="L134" s="241">
        <f t="shared" si="34"/>
        <v>0</v>
      </c>
      <c r="M134" s="241">
        <f t="shared" si="34"/>
        <v>0</v>
      </c>
      <c r="N134" s="241">
        <f t="shared" si="34"/>
        <v>0</v>
      </c>
      <c r="O134" s="241">
        <f t="shared" si="34"/>
        <v>0</v>
      </c>
      <c r="P134" s="241">
        <f t="shared" si="34"/>
        <v>0</v>
      </c>
      <c r="Q134" s="241">
        <f t="shared" si="34"/>
        <v>0</v>
      </c>
      <c r="R134" s="241">
        <f t="shared" si="34"/>
        <v>0</v>
      </c>
      <c r="S134" s="241">
        <f t="shared" si="34"/>
        <v>0</v>
      </c>
    </row>
    <row r="135" spans="2:19" x14ac:dyDescent="0.2">
      <c r="B135" s="438"/>
      <c r="C135" s="321"/>
      <c r="D135" s="417"/>
      <c r="E135" s="250" t="s">
        <v>60</v>
      </c>
      <c r="F135" s="250" t="s">
        <v>61</v>
      </c>
      <c r="G135" s="241">
        <f t="shared" si="32"/>
        <v>0</v>
      </c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</row>
    <row r="136" spans="2:19" x14ac:dyDescent="0.2">
      <c r="B136" s="438"/>
      <c r="C136" s="321"/>
      <c r="D136" s="417"/>
      <c r="E136" s="250" t="s">
        <v>62</v>
      </c>
      <c r="F136" s="250" t="s">
        <v>62</v>
      </c>
      <c r="G136" s="241">
        <f t="shared" si="32"/>
        <v>0</v>
      </c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</row>
    <row r="137" spans="2:19" x14ac:dyDescent="0.2">
      <c r="B137" s="438"/>
      <c r="C137" s="321"/>
      <c r="D137" s="417"/>
      <c r="E137" s="250" t="s">
        <v>63</v>
      </c>
      <c r="F137" s="250" t="s">
        <v>61</v>
      </c>
      <c r="G137" s="241">
        <f t="shared" si="32"/>
        <v>0</v>
      </c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</row>
    <row r="138" spans="2:19" x14ac:dyDescent="0.2">
      <c r="B138" s="438"/>
      <c r="C138" s="321"/>
      <c r="D138" s="417"/>
      <c r="E138" s="250" t="s">
        <v>64</v>
      </c>
      <c r="F138" s="250" t="s">
        <v>65</v>
      </c>
      <c r="G138" s="241">
        <f t="shared" si="32"/>
        <v>0</v>
      </c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</row>
    <row r="139" spans="2:19" x14ac:dyDescent="0.2">
      <c r="B139" s="438"/>
      <c r="C139" s="321"/>
      <c r="D139" s="417"/>
      <c r="E139" s="227" t="s">
        <v>64</v>
      </c>
      <c r="F139" s="227" t="s">
        <v>66</v>
      </c>
      <c r="G139" s="241">
        <f t="shared" si="32"/>
        <v>0</v>
      </c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</row>
    <row r="140" spans="2:19" x14ac:dyDescent="0.2">
      <c r="B140" s="246" t="s">
        <v>89</v>
      </c>
      <c r="C140" s="223" t="s">
        <v>230</v>
      </c>
      <c r="D140" s="224" t="s">
        <v>58</v>
      </c>
      <c r="E140" s="224" t="s">
        <v>58</v>
      </c>
      <c r="F140" s="224" t="s">
        <v>58</v>
      </c>
      <c r="G140" s="241">
        <f t="shared" si="32"/>
        <v>0</v>
      </c>
      <c r="H140" s="247">
        <f t="shared" ref="H140:S140" si="35">H142+H148+H160+H166+H172+H178+H184</f>
        <v>0</v>
      </c>
      <c r="I140" s="247">
        <f t="shared" si="35"/>
        <v>0</v>
      </c>
      <c r="J140" s="247">
        <f t="shared" si="35"/>
        <v>0</v>
      </c>
      <c r="K140" s="247">
        <f t="shared" si="35"/>
        <v>0</v>
      </c>
      <c r="L140" s="247">
        <f t="shared" si="35"/>
        <v>0</v>
      </c>
      <c r="M140" s="247">
        <f t="shared" si="35"/>
        <v>0</v>
      </c>
      <c r="N140" s="247">
        <f t="shared" si="35"/>
        <v>0</v>
      </c>
      <c r="O140" s="247">
        <f t="shared" si="35"/>
        <v>0</v>
      </c>
      <c r="P140" s="247">
        <f t="shared" si="35"/>
        <v>0</v>
      </c>
      <c r="Q140" s="247">
        <f t="shared" si="35"/>
        <v>0</v>
      </c>
      <c r="R140" s="247">
        <f t="shared" si="35"/>
        <v>0</v>
      </c>
      <c r="S140" s="247">
        <f t="shared" si="35"/>
        <v>0</v>
      </c>
    </row>
    <row r="141" spans="2:19" x14ac:dyDescent="0.2">
      <c r="B141" s="248" t="s">
        <v>19</v>
      </c>
      <c r="C141" s="68" t="s">
        <v>58</v>
      </c>
      <c r="D141" s="227" t="s">
        <v>58</v>
      </c>
      <c r="E141" s="227" t="s">
        <v>58</v>
      </c>
      <c r="F141" s="227" t="s">
        <v>58</v>
      </c>
      <c r="G141" s="241" t="s">
        <v>58</v>
      </c>
      <c r="H141" s="227" t="s">
        <v>58</v>
      </c>
      <c r="I141" s="227" t="s">
        <v>58</v>
      </c>
      <c r="J141" s="227" t="s">
        <v>58</v>
      </c>
      <c r="K141" s="68" t="s">
        <v>58</v>
      </c>
      <c r="L141" s="227" t="s">
        <v>58</v>
      </c>
      <c r="M141" s="227" t="s">
        <v>58</v>
      </c>
      <c r="N141" s="227" t="s">
        <v>58</v>
      </c>
      <c r="O141" s="68" t="s">
        <v>58</v>
      </c>
      <c r="P141" s="227" t="s">
        <v>58</v>
      </c>
      <c r="Q141" s="227" t="s">
        <v>58</v>
      </c>
      <c r="R141" s="227" t="s">
        <v>58</v>
      </c>
      <c r="S141" s="227" t="s">
        <v>58</v>
      </c>
    </row>
    <row r="142" spans="2:19" ht="12.75" customHeight="1" x14ac:dyDescent="0.2">
      <c r="B142" s="418" t="s">
        <v>89</v>
      </c>
      <c r="C142" s="321" t="s">
        <v>275</v>
      </c>
      <c r="D142" s="417" t="s">
        <v>69</v>
      </c>
      <c r="E142" s="249" t="s">
        <v>58</v>
      </c>
      <c r="F142" s="249" t="s">
        <v>58</v>
      </c>
      <c r="G142" s="241">
        <f t="shared" ref="G142:G173" si="36">H142+I142+J142+K142+L142+M142+N142+O142+P142+Q142+R142+S142</f>
        <v>0</v>
      </c>
      <c r="H142" s="241">
        <f t="shared" ref="H142:S142" si="37">H143+H144+H145+H146+H147</f>
        <v>0</v>
      </c>
      <c r="I142" s="241">
        <f t="shared" si="37"/>
        <v>0</v>
      </c>
      <c r="J142" s="241">
        <f t="shared" si="37"/>
        <v>0</v>
      </c>
      <c r="K142" s="241">
        <f t="shared" si="37"/>
        <v>0</v>
      </c>
      <c r="L142" s="241">
        <f t="shared" si="37"/>
        <v>0</v>
      </c>
      <c r="M142" s="241">
        <f t="shared" si="37"/>
        <v>0</v>
      </c>
      <c r="N142" s="241">
        <f t="shared" si="37"/>
        <v>0</v>
      </c>
      <c r="O142" s="241">
        <f t="shared" si="37"/>
        <v>0</v>
      </c>
      <c r="P142" s="241">
        <f t="shared" si="37"/>
        <v>0</v>
      </c>
      <c r="Q142" s="241">
        <f t="shared" si="37"/>
        <v>0</v>
      </c>
      <c r="R142" s="241">
        <f t="shared" si="37"/>
        <v>0</v>
      </c>
      <c r="S142" s="241">
        <f t="shared" si="37"/>
        <v>0</v>
      </c>
    </row>
    <row r="143" spans="2:19" x14ac:dyDescent="0.2">
      <c r="B143" s="418"/>
      <c r="C143" s="321"/>
      <c r="D143" s="417"/>
      <c r="E143" s="250" t="s">
        <v>60</v>
      </c>
      <c r="F143" s="250" t="s">
        <v>61</v>
      </c>
      <c r="G143" s="241">
        <f t="shared" si="36"/>
        <v>0</v>
      </c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</row>
    <row r="144" spans="2:19" x14ac:dyDescent="0.2">
      <c r="B144" s="418"/>
      <c r="C144" s="321"/>
      <c r="D144" s="417"/>
      <c r="E144" s="250" t="s">
        <v>62</v>
      </c>
      <c r="F144" s="250" t="s">
        <v>62</v>
      </c>
      <c r="G144" s="241">
        <f t="shared" si="36"/>
        <v>0</v>
      </c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</row>
    <row r="145" spans="2:19" x14ac:dyDescent="0.2">
      <c r="B145" s="418"/>
      <c r="C145" s="321"/>
      <c r="D145" s="417"/>
      <c r="E145" s="250" t="s">
        <v>63</v>
      </c>
      <c r="F145" s="250" t="s">
        <v>61</v>
      </c>
      <c r="G145" s="241">
        <f t="shared" si="36"/>
        <v>0</v>
      </c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</row>
    <row r="146" spans="2:19" x14ac:dyDescent="0.2">
      <c r="B146" s="418"/>
      <c r="C146" s="321"/>
      <c r="D146" s="417"/>
      <c r="E146" s="250" t="s">
        <v>64</v>
      </c>
      <c r="F146" s="250" t="s">
        <v>65</v>
      </c>
      <c r="G146" s="241">
        <f t="shared" si="36"/>
        <v>0</v>
      </c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</row>
    <row r="147" spans="2:19" x14ac:dyDescent="0.2">
      <c r="B147" s="418"/>
      <c r="C147" s="321"/>
      <c r="D147" s="417"/>
      <c r="E147" s="227" t="s">
        <v>64</v>
      </c>
      <c r="F147" s="227" t="s">
        <v>66</v>
      </c>
      <c r="G147" s="241">
        <f t="shared" si="36"/>
        <v>0</v>
      </c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</row>
    <row r="148" spans="2:19" ht="12.75" customHeight="1" x14ac:dyDescent="0.2">
      <c r="B148" s="418" t="s">
        <v>89</v>
      </c>
      <c r="C148" s="321"/>
      <c r="D148" s="417" t="s">
        <v>211</v>
      </c>
      <c r="E148" s="249" t="s">
        <v>58</v>
      </c>
      <c r="F148" s="249" t="s">
        <v>58</v>
      </c>
      <c r="G148" s="241">
        <f t="shared" si="36"/>
        <v>0</v>
      </c>
      <c r="H148" s="241">
        <f t="shared" ref="H148:S148" si="38">H149+H150+H151+H152+H153</f>
        <v>0</v>
      </c>
      <c r="I148" s="241">
        <f t="shared" si="38"/>
        <v>0</v>
      </c>
      <c r="J148" s="241">
        <f t="shared" si="38"/>
        <v>0</v>
      </c>
      <c r="K148" s="241">
        <f t="shared" si="38"/>
        <v>0</v>
      </c>
      <c r="L148" s="241">
        <f t="shared" si="38"/>
        <v>0</v>
      </c>
      <c r="M148" s="241">
        <f t="shared" si="38"/>
        <v>0</v>
      </c>
      <c r="N148" s="241">
        <f t="shared" si="38"/>
        <v>0</v>
      </c>
      <c r="O148" s="241">
        <f t="shared" si="38"/>
        <v>0</v>
      </c>
      <c r="P148" s="241">
        <f t="shared" si="38"/>
        <v>0</v>
      </c>
      <c r="Q148" s="241">
        <f t="shared" si="38"/>
        <v>0</v>
      </c>
      <c r="R148" s="241">
        <f t="shared" si="38"/>
        <v>0</v>
      </c>
      <c r="S148" s="241">
        <f t="shared" si="38"/>
        <v>0</v>
      </c>
    </row>
    <row r="149" spans="2:19" x14ac:dyDescent="0.2">
      <c r="B149" s="418"/>
      <c r="C149" s="321"/>
      <c r="D149" s="417"/>
      <c r="E149" s="250" t="s">
        <v>60</v>
      </c>
      <c r="F149" s="250" t="s">
        <v>61</v>
      </c>
      <c r="G149" s="241">
        <f t="shared" si="36"/>
        <v>0</v>
      </c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</row>
    <row r="150" spans="2:19" x14ac:dyDescent="0.2">
      <c r="B150" s="418"/>
      <c r="C150" s="321"/>
      <c r="D150" s="417"/>
      <c r="E150" s="250" t="s">
        <v>62</v>
      </c>
      <c r="F150" s="250" t="s">
        <v>62</v>
      </c>
      <c r="G150" s="241">
        <f t="shared" si="36"/>
        <v>0</v>
      </c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</row>
    <row r="151" spans="2:19" x14ac:dyDescent="0.2">
      <c r="B151" s="418"/>
      <c r="C151" s="321"/>
      <c r="D151" s="417"/>
      <c r="E151" s="250" t="s">
        <v>63</v>
      </c>
      <c r="F151" s="250" t="s">
        <v>61</v>
      </c>
      <c r="G151" s="241">
        <f t="shared" si="36"/>
        <v>0</v>
      </c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</row>
    <row r="152" spans="2:19" x14ac:dyDescent="0.2">
      <c r="B152" s="418"/>
      <c r="C152" s="321"/>
      <c r="D152" s="417"/>
      <c r="E152" s="250" t="s">
        <v>64</v>
      </c>
      <c r="F152" s="250" t="s">
        <v>65</v>
      </c>
      <c r="G152" s="241">
        <f t="shared" si="36"/>
        <v>0</v>
      </c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</row>
    <row r="153" spans="2:19" x14ac:dyDescent="0.2">
      <c r="B153" s="418"/>
      <c r="C153" s="321"/>
      <c r="D153" s="417"/>
      <c r="E153" s="227" t="s">
        <v>64</v>
      </c>
      <c r="F153" s="227" t="s">
        <v>66</v>
      </c>
      <c r="G153" s="241">
        <f t="shared" si="36"/>
        <v>0</v>
      </c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</row>
    <row r="154" spans="2:19" ht="12.75" customHeight="1" x14ac:dyDescent="0.2">
      <c r="B154" s="418"/>
      <c r="C154" s="321"/>
      <c r="D154" s="417" t="s">
        <v>231</v>
      </c>
      <c r="E154" s="249" t="s">
        <v>58</v>
      </c>
      <c r="F154" s="249" t="s">
        <v>58</v>
      </c>
      <c r="G154" s="241">
        <f t="shared" si="36"/>
        <v>0</v>
      </c>
      <c r="H154" s="241">
        <f t="shared" ref="H154:S154" si="39">H155+H156+H157+H158+H159</f>
        <v>0</v>
      </c>
      <c r="I154" s="241">
        <f t="shared" si="39"/>
        <v>0</v>
      </c>
      <c r="J154" s="241">
        <f t="shared" si="39"/>
        <v>0</v>
      </c>
      <c r="K154" s="241">
        <f t="shared" si="39"/>
        <v>0</v>
      </c>
      <c r="L154" s="241">
        <f t="shared" si="39"/>
        <v>0</v>
      </c>
      <c r="M154" s="241">
        <f t="shared" si="39"/>
        <v>0</v>
      </c>
      <c r="N154" s="241">
        <f t="shared" si="39"/>
        <v>0</v>
      </c>
      <c r="O154" s="241">
        <f t="shared" si="39"/>
        <v>0</v>
      </c>
      <c r="P154" s="241">
        <f t="shared" si="39"/>
        <v>0</v>
      </c>
      <c r="Q154" s="241">
        <f t="shared" si="39"/>
        <v>0</v>
      </c>
      <c r="R154" s="241">
        <f t="shared" si="39"/>
        <v>0</v>
      </c>
      <c r="S154" s="241">
        <f t="shared" si="39"/>
        <v>0</v>
      </c>
    </row>
    <row r="155" spans="2:19" x14ac:dyDescent="0.2">
      <c r="B155" s="418"/>
      <c r="C155" s="321"/>
      <c r="D155" s="417"/>
      <c r="E155" s="250" t="s">
        <v>60</v>
      </c>
      <c r="F155" s="250" t="s">
        <v>61</v>
      </c>
      <c r="G155" s="241">
        <f t="shared" si="36"/>
        <v>0</v>
      </c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</row>
    <row r="156" spans="2:19" x14ac:dyDescent="0.2">
      <c r="B156" s="418"/>
      <c r="C156" s="321"/>
      <c r="D156" s="417"/>
      <c r="E156" s="250" t="s">
        <v>62</v>
      </c>
      <c r="F156" s="250" t="s">
        <v>62</v>
      </c>
      <c r="G156" s="241">
        <f t="shared" si="36"/>
        <v>0</v>
      </c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</row>
    <row r="157" spans="2:19" x14ac:dyDescent="0.2">
      <c r="B157" s="418"/>
      <c r="C157" s="321"/>
      <c r="D157" s="417"/>
      <c r="E157" s="250" t="s">
        <v>63</v>
      </c>
      <c r="F157" s="250" t="s">
        <v>61</v>
      </c>
      <c r="G157" s="241">
        <f t="shared" si="36"/>
        <v>0</v>
      </c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</row>
    <row r="158" spans="2:19" x14ac:dyDescent="0.2">
      <c r="B158" s="418"/>
      <c r="C158" s="321"/>
      <c r="D158" s="417"/>
      <c r="E158" s="250" t="s">
        <v>64</v>
      </c>
      <c r="F158" s="250" t="s">
        <v>65</v>
      </c>
      <c r="G158" s="241">
        <f t="shared" si="36"/>
        <v>0</v>
      </c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</row>
    <row r="159" spans="2:19" x14ac:dyDescent="0.2">
      <c r="B159" s="418"/>
      <c r="C159" s="321"/>
      <c r="D159" s="417"/>
      <c r="E159" s="227" t="s">
        <v>64</v>
      </c>
      <c r="F159" s="227" t="s">
        <v>66</v>
      </c>
      <c r="G159" s="241">
        <f t="shared" si="36"/>
        <v>0</v>
      </c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</row>
    <row r="160" spans="2:19" ht="12.75" customHeight="1" x14ac:dyDescent="0.2">
      <c r="B160" s="418" t="s">
        <v>89</v>
      </c>
      <c r="C160" s="321"/>
      <c r="D160" s="417" t="s">
        <v>214</v>
      </c>
      <c r="E160" s="249" t="s">
        <v>58</v>
      </c>
      <c r="F160" s="249" t="s">
        <v>58</v>
      </c>
      <c r="G160" s="241">
        <f t="shared" si="36"/>
        <v>0</v>
      </c>
      <c r="H160" s="241">
        <f t="shared" ref="H160:S160" si="40">H161+H162+H163+H164+H165</f>
        <v>0</v>
      </c>
      <c r="I160" s="241">
        <f t="shared" si="40"/>
        <v>0</v>
      </c>
      <c r="J160" s="241">
        <f t="shared" si="40"/>
        <v>0</v>
      </c>
      <c r="K160" s="241">
        <f t="shared" si="40"/>
        <v>0</v>
      </c>
      <c r="L160" s="241">
        <f t="shared" si="40"/>
        <v>0</v>
      </c>
      <c r="M160" s="241">
        <f t="shared" si="40"/>
        <v>0</v>
      </c>
      <c r="N160" s="241">
        <f t="shared" si="40"/>
        <v>0</v>
      </c>
      <c r="O160" s="241">
        <f t="shared" si="40"/>
        <v>0</v>
      </c>
      <c r="P160" s="241">
        <f t="shared" si="40"/>
        <v>0</v>
      </c>
      <c r="Q160" s="241">
        <f t="shared" si="40"/>
        <v>0</v>
      </c>
      <c r="R160" s="241">
        <f t="shared" si="40"/>
        <v>0</v>
      </c>
      <c r="S160" s="241">
        <f t="shared" si="40"/>
        <v>0</v>
      </c>
    </row>
    <row r="161" spans="2:19" x14ac:dyDescent="0.2">
      <c r="B161" s="418"/>
      <c r="C161" s="321"/>
      <c r="D161" s="417"/>
      <c r="E161" s="250" t="s">
        <v>60</v>
      </c>
      <c r="F161" s="250" t="s">
        <v>61</v>
      </c>
      <c r="G161" s="241">
        <f t="shared" si="36"/>
        <v>0</v>
      </c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</row>
    <row r="162" spans="2:19" x14ac:dyDescent="0.2">
      <c r="B162" s="418"/>
      <c r="C162" s="321"/>
      <c r="D162" s="417"/>
      <c r="E162" s="250" t="s">
        <v>62</v>
      </c>
      <c r="F162" s="250" t="s">
        <v>62</v>
      </c>
      <c r="G162" s="241">
        <f t="shared" si="36"/>
        <v>0</v>
      </c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</row>
    <row r="163" spans="2:19" x14ac:dyDescent="0.2">
      <c r="B163" s="418"/>
      <c r="C163" s="321"/>
      <c r="D163" s="417"/>
      <c r="E163" s="250" t="s">
        <v>63</v>
      </c>
      <c r="F163" s="250" t="s">
        <v>61</v>
      </c>
      <c r="G163" s="241">
        <f t="shared" si="36"/>
        <v>0</v>
      </c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</row>
    <row r="164" spans="2:19" x14ac:dyDescent="0.2">
      <c r="B164" s="418"/>
      <c r="C164" s="321"/>
      <c r="D164" s="417"/>
      <c r="E164" s="250" t="s">
        <v>64</v>
      </c>
      <c r="F164" s="250" t="s">
        <v>65</v>
      </c>
      <c r="G164" s="241">
        <f t="shared" si="36"/>
        <v>0</v>
      </c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</row>
    <row r="165" spans="2:19" x14ac:dyDescent="0.2">
      <c r="B165" s="418"/>
      <c r="C165" s="321"/>
      <c r="D165" s="417"/>
      <c r="E165" s="227" t="s">
        <v>64</v>
      </c>
      <c r="F165" s="227" t="s">
        <v>66</v>
      </c>
      <c r="G165" s="241">
        <f t="shared" si="36"/>
        <v>0</v>
      </c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</row>
    <row r="166" spans="2:19" ht="12.75" customHeight="1" x14ac:dyDescent="0.2">
      <c r="B166" s="418" t="s">
        <v>89</v>
      </c>
      <c r="C166" s="321"/>
      <c r="D166" s="417" t="s">
        <v>232</v>
      </c>
      <c r="E166" s="249" t="s">
        <v>58</v>
      </c>
      <c r="F166" s="249" t="s">
        <v>58</v>
      </c>
      <c r="G166" s="241">
        <f t="shared" si="36"/>
        <v>0</v>
      </c>
      <c r="H166" s="241">
        <f t="shared" ref="H166:S166" si="41">H167+H168+H169+H170+H171</f>
        <v>0</v>
      </c>
      <c r="I166" s="241">
        <f t="shared" si="41"/>
        <v>0</v>
      </c>
      <c r="J166" s="241">
        <f t="shared" si="41"/>
        <v>0</v>
      </c>
      <c r="K166" s="241">
        <f t="shared" si="41"/>
        <v>0</v>
      </c>
      <c r="L166" s="241">
        <f t="shared" si="41"/>
        <v>0</v>
      </c>
      <c r="M166" s="241">
        <f t="shared" si="41"/>
        <v>0</v>
      </c>
      <c r="N166" s="241">
        <f t="shared" si="41"/>
        <v>0</v>
      </c>
      <c r="O166" s="241">
        <f t="shared" si="41"/>
        <v>0</v>
      </c>
      <c r="P166" s="241">
        <f t="shared" si="41"/>
        <v>0</v>
      </c>
      <c r="Q166" s="241">
        <f t="shared" si="41"/>
        <v>0</v>
      </c>
      <c r="R166" s="241">
        <f t="shared" si="41"/>
        <v>0</v>
      </c>
      <c r="S166" s="241">
        <f t="shared" si="41"/>
        <v>0</v>
      </c>
    </row>
    <row r="167" spans="2:19" x14ac:dyDescent="0.2">
      <c r="B167" s="418"/>
      <c r="C167" s="321"/>
      <c r="D167" s="417"/>
      <c r="E167" s="250" t="s">
        <v>60</v>
      </c>
      <c r="F167" s="250" t="s">
        <v>61</v>
      </c>
      <c r="G167" s="241">
        <f t="shared" si="36"/>
        <v>0</v>
      </c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</row>
    <row r="168" spans="2:19" x14ac:dyDescent="0.2">
      <c r="B168" s="418"/>
      <c r="C168" s="321"/>
      <c r="D168" s="417"/>
      <c r="E168" s="250" t="s">
        <v>62</v>
      </c>
      <c r="F168" s="250" t="s">
        <v>62</v>
      </c>
      <c r="G168" s="241">
        <f t="shared" si="36"/>
        <v>0</v>
      </c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</row>
    <row r="169" spans="2:19" x14ac:dyDescent="0.2">
      <c r="B169" s="418"/>
      <c r="C169" s="321"/>
      <c r="D169" s="417"/>
      <c r="E169" s="250" t="s">
        <v>63</v>
      </c>
      <c r="F169" s="250" t="s">
        <v>61</v>
      </c>
      <c r="G169" s="241">
        <f t="shared" si="36"/>
        <v>0</v>
      </c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</row>
    <row r="170" spans="2:19" x14ac:dyDescent="0.2">
      <c r="B170" s="418"/>
      <c r="C170" s="321"/>
      <c r="D170" s="417"/>
      <c r="E170" s="250" t="s">
        <v>64</v>
      </c>
      <c r="F170" s="250" t="s">
        <v>65</v>
      </c>
      <c r="G170" s="241">
        <f t="shared" si="36"/>
        <v>0</v>
      </c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</row>
    <row r="171" spans="2:19" x14ac:dyDescent="0.2">
      <c r="B171" s="418"/>
      <c r="C171" s="321"/>
      <c r="D171" s="417"/>
      <c r="E171" s="227" t="s">
        <v>64</v>
      </c>
      <c r="F171" s="227" t="s">
        <v>66</v>
      </c>
      <c r="G171" s="241">
        <f t="shared" si="36"/>
        <v>0</v>
      </c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</row>
    <row r="172" spans="2:19" ht="12.75" customHeight="1" x14ac:dyDescent="0.2">
      <c r="B172" s="418" t="s">
        <v>89</v>
      </c>
      <c r="C172" s="321"/>
      <c r="D172" s="417" t="s">
        <v>233</v>
      </c>
      <c r="E172" s="249" t="s">
        <v>58</v>
      </c>
      <c r="F172" s="249" t="s">
        <v>58</v>
      </c>
      <c r="G172" s="241">
        <f t="shared" si="36"/>
        <v>0</v>
      </c>
      <c r="H172" s="241">
        <f t="shared" ref="H172:S172" si="42">H173+H174+H175+H176+H177</f>
        <v>0</v>
      </c>
      <c r="I172" s="241">
        <f t="shared" si="42"/>
        <v>0</v>
      </c>
      <c r="J172" s="241">
        <f t="shared" si="42"/>
        <v>0</v>
      </c>
      <c r="K172" s="241">
        <f t="shared" si="42"/>
        <v>0</v>
      </c>
      <c r="L172" s="241">
        <f t="shared" si="42"/>
        <v>0</v>
      </c>
      <c r="M172" s="241">
        <f t="shared" si="42"/>
        <v>0</v>
      </c>
      <c r="N172" s="241">
        <f t="shared" si="42"/>
        <v>0</v>
      </c>
      <c r="O172" s="241">
        <f t="shared" si="42"/>
        <v>0</v>
      </c>
      <c r="P172" s="241">
        <f t="shared" si="42"/>
        <v>0</v>
      </c>
      <c r="Q172" s="241">
        <f t="shared" si="42"/>
        <v>0</v>
      </c>
      <c r="R172" s="241">
        <f t="shared" si="42"/>
        <v>0</v>
      </c>
      <c r="S172" s="241">
        <f t="shared" si="42"/>
        <v>0</v>
      </c>
    </row>
    <row r="173" spans="2:19" x14ac:dyDescent="0.2">
      <c r="B173" s="418"/>
      <c r="C173" s="321"/>
      <c r="D173" s="417"/>
      <c r="E173" s="250" t="s">
        <v>60</v>
      </c>
      <c r="F173" s="250" t="s">
        <v>61</v>
      </c>
      <c r="G173" s="241">
        <f t="shared" si="36"/>
        <v>0</v>
      </c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</row>
    <row r="174" spans="2:19" x14ac:dyDescent="0.2">
      <c r="B174" s="418"/>
      <c r="C174" s="321"/>
      <c r="D174" s="417"/>
      <c r="E174" s="250" t="s">
        <v>62</v>
      </c>
      <c r="F174" s="250" t="s">
        <v>62</v>
      </c>
      <c r="G174" s="241">
        <f t="shared" ref="G174:G190" si="43">H174+I174+J174+K174+L174+M174+N174+O174+P174+Q174+R174+S174</f>
        <v>0</v>
      </c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</row>
    <row r="175" spans="2:19" x14ac:dyDescent="0.2">
      <c r="B175" s="418"/>
      <c r="C175" s="321"/>
      <c r="D175" s="417"/>
      <c r="E175" s="250" t="s">
        <v>63</v>
      </c>
      <c r="F175" s="250" t="s">
        <v>61</v>
      </c>
      <c r="G175" s="241">
        <f t="shared" si="43"/>
        <v>0</v>
      </c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</row>
    <row r="176" spans="2:19" x14ac:dyDescent="0.2">
      <c r="B176" s="418"/>
      <c r="C176" s="321"/>
      <c r="D176" s="417"/>
      <c r="E176" s="250" t="s">
        <v>64</v>
      </c>
      <c r="F176" s="250" t="s">
        <v>65</v>
      </c>
      <c r="G176" s="241">
        <f t="shared" si="43"/>
        <v>0</v>
      </c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</row>
    <row r="177" spans="2:19" x14ac:dyDescent="0.2">
      <c r="B177" s="418"/>
      <c r="C177" s="321"/>
      <c r="D177" s="417"/>
      <c r="E177" s="227" t="s">
        <v>64</v>
      </c>
      <c r="F177" s="227" t="s">
        <v>66</v>
      </c>
      <c r="G177" s="241">
        <f t="shared" si="43"/>
        <v>0</v>
      </c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</row>
    <row r="178" spans="2:19" ht="12.75" customHeight="1" x14ac:dyDescent="0.2">
      <c r="B178" s="418" t="s">
        <v>89</v>
      </c>
      <c r="C178" s="321"/>
      <c r="D178" s="417" t="s">
        <v>234</v>
      </c>
      <c r="E178" s="249" t="s">
        <v>58</v>
      </c>
      <c r="F178" s="249" t="s">
        <v>58</v>
      </c>
      <c r="G178" s="241">
        <f t="shared" si="43"/>
        <v>0</v>
      </c>
      <c r="H178" s="241">
        <f t="shared" ref="H178:S178" si="44">H179+H180+H181+H182+H183</f>
        <v>0</v>
      </c>
      <c r="I178" s="241">
        <f t="shared" si="44"/>
        <v>0</v>
      </c>
      <c r="J178" s="241">
        <f t="shared" si="44"/>
        <v>0</v>
      </c>
      <c r="K178" s="241">
        <f t="shared" si="44"/>
        <v>0</v>
      </c>
      <c r="L178" s="241">
        <f t="shared" si="44"/>
        <v>0</v>
      </c>
      <c r="M178" s="241">
        <f t="shared" si="44"/>
        <v>0</v>
      </c>
      <c r="N178" s="241">
        <f t="shared" si="44"/>
        <v>0</v>
      </c>
      <c r="O178" s="241">
        <f t="shared" si="44"/>
        <v>0</v>
      </c>
      <c r="P178" s="241">
        <f t="shared" si="44"/>
        <v>0</v>
      </c>
      <c r="Q178" s="241">
        <f t="shared" si="44"/>
        <v>0</v>
      </c>
      <c r="R178" s="241">
        <f t="shared" si="44"/>
        <v>0</v>
      </c>
      <c r="S178" s="241">
        <f t="shared" si="44"/>
        <v>0</v>
      </c>
    </row>
    <row r="179" spans="2:19" x14ac:dyDescent="0.2">
      <c r="B179" s="418"/>
      <c r="C179" s="321"/>
      <c r="D179" s="417"/>
      <c r="E179" s="250" t="s">
        <v>60</v>
      </c>
      <c r="F179" s="250" t="s">
        <v>61</v>
      </c>
      <c r="G179" s="241">
        <f t="shared" si="43"/>
        <v>0</v>
      </c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</row>
    <row r="180" spans="2:19" x14ac:dyDescent="0.2">
      <c r="B180" s="418"/>
      <c r="C180" s="321"/>
      <c r="D180" s="417"/>
      <c r="E180" s="250" t="s">
        <v>62</v>
      </c>
      <c r="F180" s="250" t="s">
        <v>62</v>
      </c>
      <c r="G180" s="241">
        <f t="shared" si="43"/>
        <v>0</v>
      </c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</row>
    <row r="181" spans="2:19" x14ac:dyDescent="0.2">
      <c r="B181" s="418"/>
      <c r="C181" s="321"/>
      <c r="D181" s="417"/>
      <c r="E181" s="250" t="s">
        <v>63</v>
      </c>
      <c r="F181" s="250" t="s">
        <v>61</v>
      </c>
      <c r="G181" s="241">
        <f t="shared" si="43"/>
        <v>0</v>
      </c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</row>
    <row r="182" spans="2:19" x14ac:dyDescent="0.2">
      <c r="B182" s="418"/>
      <c r="C182" s="321"/>
      <c r="D182" s="417"/>
      <c r="E182" s="250" t="s">
        <v>64</v>
      </c>
      <c r="F182" s="250" t="s">
        <v>65</v>
      </c>
      <c r="G182" s="241">
        <f t="shared" si="43"/>
        <v>0</v>
      </c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</row>
    <row r="183" spans="2:19" x14ac:dyDescent="0.2">
      <c r="B183" s="418" t="s">
        <v>89</v>
      </c>
      <c r="C183" s="321"/>
      <c r="D183" s="417" t="s">
        <v>69</v>
      </c>
      <c r="E183" s="227" t="s">
        <v>64</v>
      </c>
      <c r="F183" s="227" t="s">
        <v>66</v>
      </c>
      <c r="G183" s="241">
        <f t="shared" si="43"/>
        <v>0</v>
      </c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</row>
    <row r="184" spans="2:19" ht="12.75" customHeight="1" x14ac:dyDescent="0.2">
      <c r="B184" s="418" t="s">
        <v>89</v>
      </c>
      <c r="C184" s="321"/>
      <c r="D184" s="417" t="s">
        <v>235</v>
      </c>
      <c r="E184" s="249" t="s">
        <v>58</v>
      </c>
      <c r="F184" s="249" t="s">
        <v>58</v>
      </c>
      <c r="G184" s="241">
        <f t="shared" si="43"/>
        <v>0</v>
      </c>
      <c r="H184" s="241">
        <f t="shared" ref="H184:S184" si="45">H185+H186+H187+H188+H189</f>
        <v>0</v>
      </c>
      <c r="I184" s="241">
        <f t="shared" si="45"/>
        <v>0</v>
      </c>
      <c r="J184" s="241">
        <f t="shared" si="45"/>
        <v>0</v>
      </c>
      <c r="K184" s="241">
        <f t="shared" si="45"/>
        <v>0</v>
      </c>
      <c r="L184" s="241">
        <f t="shared" si="45"/>
        <v>0</v>
      </c>
      <c r="M184" s="241">
        <f t="shared" si="45"/>
        <v>0</v>
      </c>
      <c r="N184" s="241">
        <f t="shared" si="45"/>
        <v>0</v>
      </c>
      <c r="O184" s="241">
        <f t="shared" si="45"/>
        <v>0</v>
      </c>
      <c r="P184" s="241">
        <f t="shared" si="45"/>
        <v>0</v>
      </c>
      <c r="Q184" s="241">
        <f t="shared" si="45"/>
        <v>0</v>
      </c>
      <c r="R184" s="241">
        <f t="shared" si="45"/>
        <v>0</v>
      </c>
      <c r="S184" s="241">
        <f t="shared" si="45"/>
        <v>0</v>
      </c>
    </row>
    <row r="185" spans="2:19" x14ac:dyDescent="0.2">
      <c r="B185" s="418" t="s">
        <v>89</v>
      </c>
      <c r="C185" s="321"/>
      <c r="D185" s="417"/>
      <c r="E185" s="250" t="s">
        <v>60</v>
      </c>
      <c r="F185" s="250" t="s">
        <v>61</v>
      </c>
      <c r="G185" s="241">
        <f t="shared" si="43"/>
        <v>0</v>
      </c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</row>
    <row r="186" spans="2:19" x14ac:dyDescent="0.2">
      <c r="B186" s="418" t="s">
        <v>89</v>
      </c>
      <c r="C186" s="321"/>
      <c r="D186" s="417"/>
      <c r="E186" s="250" t="s">
        <v>62</v>
      </c>
      <c r="F186" s="250" t="s">
        <v>62</v>
      </c>
      <c r="G186" s="241">
        <f t="shared" si="43"/>
        <v>0</v>
      </c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</row>
    <row r="187" spans="2:19" x14ac:dyDescent="0.2">
      <c r="B187" s="418" t="s">
        <v>89</v>
      </c>
      <c r="C187" s="321"/>
      <c r="D187" s="417"/>
      <c r="E187" s="250" t="s">
        <v>63</v>
      </c>
      <c r="F187" s="250" t="s">
        <v>61</v>
      </c>
      <c r="G187" s="241">
        <f t="shared" si="43"/>
        <v>0</v>
      </c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</row>
    <row r="188" spans="2:19" x14ac:dyDescent="0.2">
      <c r="B188" s="418" t="s">
        <v>89</v>
      </c>
      <c r="C188" s="321"/>
      <c r="D188" s="417"/>
      <c r="E188" s="250" t="s">
        <v>64</v>
      </c>
      <c r="F188" s="250" t="s">
        <v>65</v>
      </c>
      <c r="G188" s="241">
        <f t="shared" si="43"/>
        <v>0</v>
      </c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</row>
    <row r="189" spans="2:19" x14ac:dyDescent="0.2">
      <c r="B189" s="418" t="s">
        <v>89</v>
      </c>
      <c r="C189" s="321"/>
      <c r="D189" s="417"/>
      <c r="E189" s="227" t="s">
        <v>64</v>
      </c>
      <c r="F189" s="227" t="s">
        <v>66</v>
      </c>
      <c r="G189" s="241">
        <f t="shared" si="43"/>
        <v>0</v>
      </c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</row>
    <row r="190" spans="2:19" x14ac:dyDescent="0.2">
      <c r="B190" s="246" t="s">
        <v>90</v>
      </c>
      <c r="C190" s="223" t="s">
        <v>276</v>
      </c>
      <c r="D190" s="224" t="s">
        <v>58</v>
      </c>
      <c r="E190" s="224" t="s">
        <v>58</v>
      </c>
      <c r="F190" s="224" t="s">
        <v>58</v>
      </c>
      <c r="G190" s="241">
        <f t="shared" si="43"/>
        <v>0</v>
      </c>
      <c r="H190" s="247">
        <f t="shared" ref="H190:S190" si="46">H192+H198+H204+H210</f>
        <v>0</v>
      </c>
      <c r="I190" s="247">
        <f t="shared" si="46"/>
        <v>0</v>
      </c>
      <c r="J190" s="247">
        <f t="shared" si="46"/>
        <v>0</v>
      </c>
      <c r="K190" s="247">
        <f t="shared" si="46"/>
        <v>0</v>
      </c>
      <c r="L190" s="247">
        <f t="shared" si="46"/>
        <v>0</v>
      </c>
      <c r="M190" s="247">
        <f t="shared" si="46"/>
        <v>0</v>
      </c>
      <c r="N190" s="247">
        <f t="shared" si="46"/>
        <v>0</v>
      </c>
      <c r="O190" s="247">
        <f t="shared" si="46"/>
        <v>0</v>
      </c>
      <c r="P190" s="247">
        <f t="shared" si="46"/>
        <v>0</v>
      </c>
      <c r="Q190" s="247">
        <f t="shared" si="46"/>
        <v>0</v>
      </c>
      <c r="R190" s="247">
        <f t="shared" si="46"/>
        <v>0</v>
      </c>
      <c r="S190" s="247">
        <f t="shared" si="46"/>
        <v>0</v>
      </c>
    </row>
    <row r="191" spans="2:19" x14ac:dyDescent="0.2">
      <c r="B191" s="248" t="s">
        <v>74</v>
      </c>
      <c r="C191" s="68" t="s">
        <v>58</v>
      </c>
      <c r="D191" s="227" t="s">
        <v>58</v>
      </c>
      <c r="E191" s="227" t="s">
        <v>58</v>
      </c>
      <c r="F191" s="227" t="s">
        <v>58</v>
      </c>
      <c r="G191" s="241" t="s">
        <v>58</v>
      </c>
      <c r="H191" s="227" t="s">
        <v>58</v>
      </c>
      <c r="I191" s="227" t="s">
        <v>58</v>
      </c>
      <c r="J191" s="227" t="s">
        <v>58</v>
      </c>
      <c r="K191" s="68" t="s">
        <v>58</v>
      </c>
      <c r="L191" s="227" t="s">
        <v>58</v>
      </c>
      <c r="M191" s="227" t="s">
        <v>58</v>
      </c>
      <c r="N191" s="227" t="s">
        <v>58</v>
      </c>
      <c r="O191" s="68" t="s">
        <v>58</v>
      </c>
      <c r="P191" s="227" t="s">
        <v>58</v>
      </c>
      <c r="Q191" s="227" t="s">
        <v>58</v>
      </c>
      <c r="R191" s="227" t="s">
        <v>58</v>
      </c>
      <c r="S191" s="227" t="s">
        <v>58</v>
      </c>
    </row>
    <row r="192" spans="2:19" ht="12.75" customHeight="1" x14ac:dyDescent="0.2">
      <c r="B192" s="438" t="s">
        <v>91</v>
      </c>
      <c r="C192" s="321" t="s">
        <v>236</v>
      </c>
      <c r="D192" s="417" t="s">
        <v>211</v>
      </c>
      <c r="E192" s="249" t="s">
        <v>58</v>
      </c>
      <c r="F192" s="249" t="s">
        <v>58</v>
      </c>
      <c r="G192" s="241">
        <f t="shared" ref="G192:G215" si="47">H192+I192+J192+K192+L192+M192+N192+O192+P192+Q192+R192+S192</f>
        <v>0</v>
      </c>
      <c r="H192" s="241">
        <f t="shared" ref="H192:S192" si="48">H193+H194+H195+H196+H197</f>
        <v>0</v>
      </c>
      <c r="I192" s="241">
        <f t="shared" si="48"/>
        <v>0</v>
      </c>
      <c r="J192" s="241">
        <f t="shared" si="48"/>
        <v>0</v>
      </c>
      <c r="K192" s="241">
        <f t="shared" si="48"/>
        <v>0</v>
      </c>
      <c r="L192" s="241">
        <f t="shared" si="48"/>
        <v>0</v>
      </c>
      <c r="M192" s="241">
        <f t="shared" si="48"/>
        <v>0</v>
      </c>
      <c r="N192" s="241">
        <f t="shared" si="48"/>
        <v>0</v>
      </c>
      <c r="O192" s="241">
        <f t="shared" si="48"/>
        <v>0</v>
      </c>
      <c r="P192" s="241">
        <f t="shared" si="48"/>
        <v>0</v>
      </c>
      <c r="Q192" s="241">
        <f t="shared" si="48"/>
        <v>0</v>
      </c>
      <c r="R192" s="241">
        <f t="shared" si="48"/>
        <v>0</v>
      </c>
      <c r="S192" s="241">
        <f t="shared" si="48"/>
        <v>0</v>
      </c>
    </row>
    <row r="193" spans="2:19" x14ac:dyDescent="0.2">
      <c r="B193" s="438"/>
      <c r="C193" s="321"/>
      <c r="D193" s="417"/>
      <c r="E193" s="250" t="s">
        <v>60</v>
      </c>
      <c r="F193" s="250" t="s">
        <v>61</v>
      </c>
      <c r="G193" s="241">
        <f t="shared" si="47"/>
        <v>0</v>
      </c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</row>
    <row r="194" spans="2:19" x14ac:dyDescent="0.2">
      <c r="B194" s="438"/>
      <c r="C194" s="321"/>
      <c r="D194" s="417"/>
      <c r="E194" s="250" t="s">
        <v>62</v>
      </c>
      <c r="F194" s="250" t="s">
        <v>62</v>
      </c>
      <c r="G194" s="241">
        <f t="shared" si="47"/>
        <v>0</v>
      </c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</row>
    <row r="195" spans="2:19" x14ac:dyDescent="0.2">
      <c r="B195" s="438"/>
      <c r="C195" s="321"/>
      <c r="D195" s="417"/>
      <c r="E195" s="250" t="s">
        <v>63</v>
      </c>
      <c r="F195" s="250" t="s">
        <v>61</v>
      </c>
      <c r="G195" s="241">
        <f t="shared" si="47"/>
        <v>0</v>
      </c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</row>
    <row r="196" spans="2:19" x14ac:dyDescent="0.2">
      <c r="B196" s="438"/>
      <c r="C196" s="321"/>
      <c r="D196" s="417"/>
      <c r="E196" s="250" t="s">
        <v>64</v>
      </c>
      <c r="F196" s="250" t="s">
        <v>65</v>
      </c>
      <c r="G196" s="241">
        <f t="shared" si="47"/>
        <v>0</v>
      </c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</row>
    <row r="197" spans="2:19" x14ac:dyDescent="0.2">
      <c r="B197" s="438"/>
      <c r="C197" s="321"/>
      <c r="D197" s="417"/>
      <c r="E197" s="227" t="s">
        <v>64</v>
      </c>
      <c r="F197" s="227" t="s">
        <v>66</v>
      </c>
      <c r="G197" s="241">
        <f t="shared" si="47"/>
        <v>0</v>
      </c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</row>
    <row r="198" spans="2:19" ht="12.75" customHeight="1" x14ac:dyDescent="0.2">
      <c r="B198" s="438" t="s">
        <v>93</v>
      </c>
      <c r="C198" s="321" t="s">
        <v>237</v>
      </c>
      <c r="D198" s="417" t="s">
        <v>211</v>
      </c>
      <c r="E198" s="249" t="s">
        <v>58</v>
      </c>
      <c r="F198" s="249" t="s">
        <v>58</v>
      </c>
      <c r="G198" s="241">
        <f t="shared" si="47"/>
        <v>0</v>
      </c>
      <c r="H198" s="241">
        <f t="shared" ref="H198:S198" si="49">H199+H200+H201+H202+H203</f>
        <v>0</v>
      </c>
      <c r="I198" s="241">
        <f t="shared" si="49"/>
        <v>0</v>
      </c>
      <c r="J198" s="241">
        <f t="shared" si="49"/>
        <v>0</v>
      </c>
      <c r="K198" s="241">
        <f t="shared" si="49"/>
        <v>0</v>
      </c>
      <c r="L198" s="241">
        <f t="shared" si="49"/>
        <v>0</v>
      </c>
      <c r="M198" s="241">
        <f t="shared" si="49"/>
        <v>0</v>
      </c>
      <c r="N198" s="241">
        <f t="shared" si="49"/>
        <v>0</v>
      </c>
      <c r="O198" s="241">
        <f t="shared" si="49"/>
        <v>0</v>
      </c>
      <c r="P198" s="241">
        <f t="shared" si="49"/>
        <v>0</v>
      </c>
      <c r="Q198" s="241">
        <f t="shared" si="49"/>
        <v>0</v>
      </c>
      <c r="R198" s="241">
        <f t="shared" si="49"/>
        <v>0</v>
      </c>
      <c r="S198" s="241">
        <f t="shared" si="49"/>
        <v>0</v>
      </c>
    </row>
    <row r="199" spans="2:19" x14ac:dyDescent="0.2">
      <c r="B199" s="438"/>
      <c r="C199" s="321"/>
      <c r="D199" s="417"/>
      <c r="E199" s="250" t="s">
        <v>60</v>
      </c>
      <c r="F199" s="250" t="s">
        <v>61</v>
      </c>
      <c r="G199" s="241">
        <f t="shared" si="47"/>
        <v>0</v>
      </c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</row>
    <row r="200" spans="2:19" x14ac:dyDescent="0.2">
      <c r="B200" s="438"/>
      <c r="C200" s="321"/>
      <c r="D200" s="417"/>
      <c r="E200" s="250" t="s">
        <v>62</v>
      </c>
      <c r="F200" s="250" t="s">
        <v>62</v>
      </c>
      <c r="G200" s="241">
        <f t="shared" si="47"/>
        <v>0</v>
      </c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</row>
    <row r="201" spans="2:19" x14ac:dyDescent="0.2">
      <c r="B201" s="438"/>
      <c r="C201" s="321"/>
      <c r="D201" s="417"/>
      <c r="E201" s="250" t="s">
        <v>63</v>
      </c>
      <c r="F201" s="250" t="s">
        <v>61</v>
      </c>
      <c r="G201" s="241">
        <f t="shared" si="47"/>
        <v>0</v>
      </c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</row>
    <row r="202" spans="2:19" x14ac:dyDescent="0.2">
      <c r="B202" s="438"/>
      <c r="C202" s="321"/>
      <c r="D202" s="417"/>
      <c r="E202" s="250" t="s">
        <v>64</v>
      </c>
      <c r="F202" s="250" t="s">
        <v>65</v>
      </c>
      <c r="G202" s="241">
        <f t="shared" si="47"/>
        <v>0</v>
      </c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</row>
    <row r="203" spans="2:19" x14ac:dyDescent="0.2">
      <c r="B203" s="438"/>
      <c r="C203" s="321"/>
      <c r="D203" s="417"/>
      <c r="E203" s="227" t="s">
        <v>64</v>
      </c>
      <c r="F203" s="227" t="s">
        <v>66</v>
      </c>
      <c r="G203" s="241">
        <f t="shared" si="47"/>
        <v>0</v>
      </c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</row>
    <row r="204" spans="2:19" ht="12.75" customHeight="1" x14ac:dyDescent="0.2">
      <c r="B204" s="438" t="s">
        <v>94</v>
      </c>
      <c r="C204" s="321" t="s">
        <v>238</v>
      </c>
      <c r="D204" s="417" t="s">
        <v>211</v>
      </c>
      <c r="E204" s="249" t="s">
        <v>58</v>
      </c>
      <c r="F204" s="249" t="s">
        <v>58</v>
      </c>
      <c r="G204" s="241">
        <f t="shared" si="47"/>
        <v>0</v>
      </c>
      <c r="H204" s="241">
        <f t="shared" ref="H204:S204" si="50">H205+H206+H207+H208+H209</f>
        <v>0</v>
      </c>
      <c r="I204" s="241">
        <f t="shared" si="50"/>
        <v>0</v>
      </c>
      <c r="J204" s="241">
        <f t="shared" si="50"/>
        <v>0</v>
      </c>
      <c r="K204" s="241">
        <f t="shared" si="50"/>
        <v>0</v>
      </c>
      <c r="L204" s="241">
        <f t="shared" si="50"/>
        <v>0</v>
      </c>
      <c r="M204" s="241">
        <f t="shared" si="50"/>
        <v>0</v>
      </c>
      <c r="N204" s="241">
        <f t="shared" si="50"/>
        <v>0</v>
      </c>
      <c r="O204" s="241">
        <f t="shared" si="50"/>
        <v>0</v>
      </c>
      <c r="P204" s="241">
        <f t="shared" si="50"/>
        <v>0</v>
      </c>
      <c r="Q204" s="241">
        <f t="shared" si="50"/>
        <v>0</v>
      </c>
      <c r="R204" s="241">
        <f t="shared" si="50"/>
        <v>0</v>
      </c>
      <c r="S204" s="241">
        <f t="shared" si="50"/>
        <v>0</v>
      </c>
    </row>
    <row r="205" spans="2:19" x14ac:dyDescent="0.2">
      <c r="B205" s="438"/>
      <c r="C205" s="321"/>
      <c r="D205" s="417"/>
      <c r="E205" s="250" t="s">
        <v>60</v>
      </c>
      <c r="F205" s="250" t="s">
        <v>61</v>
      </c>
      <c r="G205" s="241">
        <f t="shared" si="47"/>
        <v>0</v>
      </c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</row>
    <row r="206" spans="2:19" x14ac:dyDescent="0.2">
      <c r="B206" s="438"/>
      <c r="C206" s="321"/>
      <c r="D206" s="417"/>
      <c r="E206" s="250" t="s">
        <v>62</v>
      </c>
      <c r="F206" s="250" t="s">
        <v>62</v>
      </c>
      <c r="G206" s="241">
        <f t="shared" si="47"/>
        <v>0</v>
      </c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</row>
    <row r="207" spans="2:19" x14ac:dyDescent="0.2">
      <c r="B207" s="438"/>
      <c r="C207" s="321"/>
      <c r="D207" s="417"/>
      <c r="E207" s="250" t="s">
        <v>63</v>
      </c>
      <c r="F207" s="250" t="s">
        <v>61</v>
      </c>
      <c r="G207" s="241">
        <f t="shared" si="47"/>
        <v>0</v>
      </c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</row>
    <row r="208" spans="2:19" x14ac:dyDescent="0.2">
      <c r="B208" s="438"/>
      <c r="C208" s="321"/>
      <c r="D208" s="417"/>
      <c r="E208" s="250" t="s">
        <v>64</v>
      </c>
      <c r="F208" s="250" t="s">
        <v>65</v>
      </c>
      <c r="G208" s="241">
        <f t="shared" si="47"/>
        <v>0</v>
      </c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</row>
    <row r="209" spans="2:19" x14ac:dyDescent="0.2">
      <c r="B209" s="438"/>
      <c r="C209" s="321"/>
      <c r="D209" s="417"/>
      <c r="E209" s="227" t="s">
        <v>64</v>
      </c>
      <c r="F209" s="227" t="s">
        <v>66</v>
      </c>
      <c r="G209" s="241">
        <f t="shared" si="47"/>
        <v>0</v>
      </c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</row>
    <row r="210" spans="2:19" ht="12.75" customHeight="1" x14ac:dyDescent="0.2">
      <c r="B210" s="438" t="s">
        <v>95</v>
      </c>
      <c r="C210" s="321" t="s">
        <v>239</v>
      </c>
      <c r="D210" s="417" t="s">
        <v>211</v>
      </c>
      <c r="E210" s="249" t="s">
        <v>58</v>
      </c>
      <c r="F210" s="249" t="s">
        <v>58</v>
      </c>
      <c r="G210" s="241">
        <f t="shared" si="47"/>
        <v>0</v>
      </c>
      <c r="H210" s="241">
        <f t="shared" ref="H210:S210" si="51">H211+H212+H213+H214+H215</f>
        <v>0</v>
      </c>
      <c r="I210" s="241">
        <f t="shared" si="51"/>
        <v>0</v>
      </c>
      <c r="J210" s="241">
        <f t="shared" si="51"/>
        <v>0</v>
      </c>
      <c r="K210" s="241">
        <f t="shared" si="51"/>
        <v>0</v>
      </c>
      <c r="L210" s="241">
        <f t="shared" si="51"/>
        <v>0</v>
      </c>
      <c r="M210" s="241">
        <f t="shared" si="51"/>
        <v>0</v>
      </c>
      <c r="N210" s="241">
        <f t="shared" si="51"/>
        <v>0</v>
      </c>
      <c r="O210" s="241">
        <f t="shared" si="51"/>
        <v>0</v>
      </c>
      <c r="P210" s="241">
        <f t="shared" si="51"/>
        <v>0</v>
      </c>
      <c r="Q210" s="241">
        <f t="shared" si="51"/>
        <v>0</v>
      </c>
      <c r="R210" s="241">
        <f t="shared" si="51"/>
        <v>0</v>
      </c>
      <c r="S210" s="241">
        <f t="shared" si="51"/>
        <v>0</v>
      </c>
    </row>
    <row r="211" spans="2:19" x14ac:dyDescent="0.2">
      <c r="B211" s="438"/>
      <c r="C211" s="321"/>
      <c r="D211" s="417"/>
      <c r="E211" s="250" t="s">
        <v>60</v>
      </c>
      <c r="F211" s="250" t="s">
        <v>61</v>
      </c>
      <c r="G211" s="241">
        <f t="shared" si="47"/>
        <v>0</v>
      </c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</row>
    <row r="212" spans="2:19" x14ac:dyDescent="0.2">
      <c r="B212" s="438"/>
      <c r="C212" s="321"/>
      <c r="D212" s="417"/>
      <c r="E212" s="250" t="s">
        <v>62</v>
      </c>
      <c r="F212" s="250" t="s">
        <v>62</v>
      </c>
      <c r="G212" s="241">
        <f t="shared" si="47"/>
        <v>0</v>
      </c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</row>
    <row r="213" spans="2:19" x14ac:dyDescent="0.2">
      <c r="B213" s="438"/>
      <c r="C213" s="321"/>
      <c r="D213" s="417"/>
      <c r="E213" s="250" t="s">
        <v>63</v>
      </c>
      <c r="F213" s="250" t="s">
        <v>61</v>
      </c>
      <c r="G213" s="241">
        <f t="shared" si="47"/>
        <v>0</v>
      </c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</row>
    <row r="214" spans="2:19" x14ac:dyDescent="0.2">
      <c r="B214" s="438"/>
      <c r="C214" s="321"/>
      <c r="D214" s="417"/>
      <c r="E214" s="250" t="s">
        <v>64</v>
      </c>
      <c r="F214" s="250" t="s">
        <v>65</v>
      </c>
      <c r="G214" s="241">
        <f t="shared" si="47"/>
        <v>0</v>
      </c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</row>
    <row r="215" spans="2:19" ht="24.95" customHeight="1" x14ac:dyDescent="0.2">
      <c r="B215" s="438"/>
      <c r="C215" s="321"/>
      <c r="D215" s="417"/>
      <c r="E215" s="227" t="s">
        <v>64</v>
      </c>
      <c r="F215" s="227" t="s">
        <v>66</v>
      </c>
      <c r="G215" s="241">
        <f t="shared" si="47"/>
        <v>0</v>
      </c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</row>
    <row r="216" spans="2:19" x14ac:dyDescent="0.2">
      <c r="B216" s="248" t="s">
        <v>74</v>
      </c>
      <c r="C216" s="68" t="s">
        <v>58</v>
      </c>
      <c r="D216" s="227" t="s">
        <v>58</v>
      </c>
      <c r="E216" s="227" t="s">
        <v>58</v>
      </c>
      <c r="F216" s="227" t="s">
        <v>58</v>
      </c>
      <c r="G216" s="241" t="s">
        <v>58</v>
      </c>
      <c r="H216" s="227" t="s">
        <v>58</v>
      </c>
      <c r="I216" s="227" t="s">
        <v>58</v>
      </c>
      <c r="J216" s="227" t="s">
        <v>58</v>
      </c>
      <c r="K216" s="68" t="s">
        <v>58</v>
      </c>
      <c r="L216" s="227" t="s">
        <v>58</v>
      </c>
      <c r="M216" s="227" t="s">
        <v>58</v>
      </c>
      <c r="N216" s="227" t="s">
        <v>58</v>
      </c>
      <c r="O216" s="68" t="s">
        <v>58</v>
      </c>
      <c r="P216" s="227" t="s">
        <v>58</v>
      </c>
      <c r="Q216" s="227" t="s">
        <v>58</v>
      </c>
      <c r="R216" s="227" t="s">
        <v>58</v>
      </c>
      <c r="S216" s="227" t="s">
        <v>58</v>
      </c>
    </row>
    <row r="217" spans="2:19" ht="13.7" customHeight="1" x14ac:dyDescent="0.2">
      <c r="B217" s="255" t="s">
        <v>97</v>
      </c>
      <c r="C217" s="321" t="s">
        <v>239</v>
      </c>
      <c r="D217" s="417" t="s">
        <v>211</v>
      </c>
      <c r="E217" s="227" t="s">
        <v>58</v>
      </c>
      <c r="F217" s="227" t="s">
        <v>58</v>
      </c>
      <c r="G217" s="241">
        <f>H217+I217+J217+K217+L217+M217+N217+O217+P217+Q217+R217+S217</f>
        <v>0</v>
      </c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</row>
    <row r="218" spans="2:19" x14ac:dyDescent="0.2">
      <c r="B218" s="255" t="s">
        <v>98</v>
      </c>
      <c r="C218" s="321"/>
      <c r="D218" s="417"/>
      <c r="E218" s="227" t="s">
        <v>58</v>
      </c>
      <c r="F218" s="227" t="s">
        <v>58</v>
      </c>
      <c r="G218" s="241">
        <f>H218+I218+J218+K218+L218+M218+N218+O218+P218+Q218+R218+S218</f>
        <v>0</v>
      </c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</row>
    <row r="219" spans="2:19" x14ac:dyDescent="0.2">
      <c r="B219" s="255" t="s">
        <v>99</v>
      </c>
      <c r="C219" s="321"/>
      <c r="D219" s="417"/>
      <c r="E219" s="227" t="s">
        <v>58</v>
      </c>
      <c r="F219" s="227" t="s">
        <v>58</v>
      </c>
      <c r="G219" s="241">
        <f>H219+I219+J219+K219+L219+M219+N219+O219+P219+Q219+R219+S219</f>
        <v>0</v>
      </c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</row>
    <row r="220" spans="2:19" x14ac:dyDescent="0.2">
      <c r="B220" s="255" t="s">
        <v>100</v>
      </c>
      <c r="C220" s="321"/>
      <c r="D220" s="417"/>
      <c r="E220" s="227" t="s">
        <v>58</v>
      </c>
      <c r="F220" s="227" t="s">
        <v>58</v>
      </c>
      <c r="G220" s="241">
        <f>H220+I220+J220+K220+L220+M220+N220+O220+P220+Q220+R220+S220</f>
        <v>0</v>
      </c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</row>
    <row r="221" spans="2:19" ht="15" x14ac:dyDescent="0.2">
      <c r="B221" s="236" t="s">
        <v>101</v>
      </c>
      <c r="C221" s="68" t="s">
        <v>58</v>
      </c>
      <c r="D221" s="227" t="s">
        <v>58</v>
      </c>
      <c r="E221" s="227" t="s">
        <v>58</v>
      </c>
      <c r="F221" s="227" t="s">
        <v>58</v>
      </c>
      <c r="G221" s="241">
        <f>H221+I221+J221+K221+L221+M221+N221+O221+P221+Q221+R221+S221</f>
        <v>0</v>
      </c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</row>
  </sheetData>
  <sheetProtection password="C6FB" sheet="1" objects="1" scenarios="1"/>
  <customSheetViews>
    <customSheetView guid="{FC81ACF6-41EA-474E-9271-A039BE964AC6}" scale="60" showPageBreaks="1" printArea="1" view="pageBreakPreview" topLeftCell="B196">
      <selection activeCell="G17" sqref="G17:G18"/>
      <pageMargins left="0.196527777777778" right="0.196527777777778" top="0.15763888888888899" bottom="0.15763888888888899" header="0.51180555555555496" footer="0.15763888888888899"/>
      <printOptions horizontalCentered="1"/>
      <pageSetup paperSize="9" scale="52" firstPageNumber="0" orientation="landscape" verticalDpi="300" r:id="rId1"/>
      <headerFooter>
        <oddFooter>&amp;C&amp;P</oddFooter>
      </headerFooter>
    </customSheetView>
    <customSheetView guid="{5471717A-CEAE-4129-AD80-B9750FD3D24E}" scale="60" showPageBreaks="1" printArea="1" view="pageBreakPreview" topLeftCell="B1">
      <selection activeCell="G17" sqref="G17:G18"/>
      <pageMargins left="0.196527777777778" right="0.196527777777778" top="0.15763888888888899" bottom="0.15763888888888899" header="0.51180555555555496" footer="0.15763888888888899"/>
      <printOptions horizontalCentered="1"/>
      <pageSetup paperSize="9" scale="52" firstPageNumber="0" orientation="landscape" verticalDpi="300" r:id="rId2"/>
      <headerFooter>
        <oddFooter>&amp;C&amp;P</oddFooter>
      </headerFooter>
    </customSheetView>
  </customSheetViews>
  <mergeCells count="88">
    <mergeCell ref="R1:S1"/>
    <mergeCell ref="M2:S2"/>
    <mergeCell ref="P4:S4"/>
    <mergeCell ref="P5:S5"/>
    <mergeCell ref="Q6:R6"/>
    <mergeCell ref="P7:S7"/>
    <mergeCell ref="M8:S8"/>
    <mergeCell ref="Q9:S9"/>
    <mergeCell ref="B11:S11"/>
    <mergeCell ref="B12:S12"/>
    <mergeCell ref="B13:S13"/>
    <mergeCell ref="B14:S14"/>
    <mergeCell ref="B15:S15"/>
    <mergeCell ref="B17:B18"/>
    <mergeCell ref="C17:C18"/>
    <mergeCell ref="D17:D18"/>
    <mergeCell ref="E17:E18"/>
    <mergeCell ref="F17:F18"/>
    <mergeCell ref="G17:G18"/>
    <mergeCell ref="H17:S17"/>
    <mergeCell ref="B24:B29"/>
    <mergeCell ref="C24:C29"/>
    <mergeCell ref="D24:D29"/>
    <mergeCell ref="B30:B35"/>
    <mergeCell ref="C30:C35"/>
    <mergeCell ref="D30:D35"/>
    <mergeCell ref="B36:B41"/>
    <mergeCell ref="C36:C41"/>
    <mergeCell ref="D36:D41"/>
    <mergeCell ref="B46:B51"/>
    <mergeCell ref="C46:C51"/>
    <mergeCell ref="D46:D51"/>
    <mergeCell ref="B54:B71"/>
    <mergeCell ref="C54:C71"/>
    <mergeCell ref="D54:D59"/>
    <mergeCell ref="D60:D65"/>
    <mergeCell ref="D66:D71"/>
    <mergeCell ref="B72:B77"/>
    <mergeCell ref="C72:C77"/>
    <mergeCell ref="D72:D77"/>
    <mergeCell ref="B78:B83"/>
    <mergeCell ref="C78:C83"/>
    <mergeCell ref="D78:D83"/>
    <mergeCell ref="B86:B97"/>
    <mergeCell ref="C86:C97"/>
    <mergeCell ref="D86:D91"/>
    <mergeCell ref="D92:D97"/>
    <mergeCell ref="C99:C101"/>
    <mergeCell ref="D99:D101"/>
    <mergeCell ref="B104:B109"/>
    <mergeCell ref="C104:C109"/>
    <mergeCell ref="D104:D109"/>
    <mergeCell ref="B112:B117"/>
    <mergeCell ref="C112:C117"/>
    <mergeCell ref="D112:D117"/>
    <mergeCell ref="B120:B125"/>
    <mergeCell ref="C120:C125"/>
    <mergeCell ref="D120:D125"/>
    <mergeCell ref="B128:B133"/>
    <mergeCell ref="C128:C133"/>
    <mergeCell ref="D128:D133"/>
    <mergeCell ref="B134:B139"/>
    <mergeCell ref="C134:C139"/>
    <mergeCell ref="D134:D139"/>
    <mergeCell ref="B142:B189"/>
    <mergeCell ref="C142:C189"/>
    <mergeCell ref="D142:D147"/>
    <mergeCell ref="D148:D153"/>
    <mergeCell ref="D154:D159"/>
    <mergeCell ref="D160:D165"/>
    <mergeCell ref="D166:D171"/>
    <mergeCell ref="D172:D177"/>
    <mergeCell ref="D178:D183"/>
    <mergeCell ref="D184:D189"/>
    <mergeCell ref="B192:B197"/>
    <mergeCell ref="C192:C197"/>
    <mergeCell ref="D192:D197"/>
    <mergeCell ref="B198:B203"/>
    <mergeCell ref="C198:C203"/>
    <mergeCell ref="D198:D203"/>
    <mergeCell ref="C217:C220"/>
    <mergeCell ref="D217:D220"/>
    <mergeCell ref="B204:B209"/>
    <mergeCell ref="C204:C209"/>
    <mergeCell ref="D204:D209"/>
    <mergeCell ref="B210:B215"/>
    <mergeCell ref="C210:C215"/>
    <mergeCell ref="D210:D215"/>
  </mergeCells>
  <printOptions horizontalCentered="1"/>
  <pageMargins left="0.196527777777778" right="0.196527777777778" top="0.15763888888888899" bottom="0.15763888888888899" header="0.51180555555555496" footer="0.15763888888888899"/>
  <pageSetup paperSize="9" scale="52" firstPageNumber="0" orientation="landscape" verticalDpi="300" r:id="rId3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1:AJ221"/>
  <sheetViews>
    <sheetView view="pageBreakPreview" topLeftCell="B193" zoomScale="60" zoomScaleNormal="84" workbookViewId="0">
      <selection activeCell="M23" sqref="M23"/>
    </sheetView>
  </sheetViews>
  <sheetFormatPr defaultRowHeight="12.75" x14ac:dyDescent="0.2"/>
  <cols>
    <col min="1" max="1" width="1.140625"/>
    <col min="2" max="2" width="50.28515625"/>
    <col min="3" max="3" width="10.28515625"/>
    <col min="4" max="4" width="13.28515625"/>
    <col min="5" max="5" width="8.42578125"/>
    <col min="6" max="6" width="12.28515625"/>
    <col min="7" max="7" width="14.85546875"/>
    <col min="8" max="16" width="13.140625"/>
    <col min="17" max="17" width="15.5703125"/>
    <col min="18" max="19" width="15.28515625"/>
    <col min="20" max="1025" width="8.28515625"/>
  </cols>
  <sheetData>
    <row r="1" spans="2:36" x14ac:dyDescent="0.2">
      <c r="H1" s="7"/>
      <c r="I1" s="7"/>
      <c r="J1" s="7"/>
      <c r="K1" s="7"/>
      <c r="L1" s="7"/>
      <c r="M1" s="208"/>
      <c r="N1" s="208"/>
      <c r="O1" s="208"/>
      <c r="P1" s="208"/>
      <c r="Q1" s="208"/>
      <c r="R1" s="448" t="str">
        <f>'Касс. план (50400)'!Q1</f>
        <v>к протоколу №15 от  29.12.2018г.</v>
      </c>
      <c r="S1" s="448"/>
    </row>
    <row r="2" spans="2:36" ht="12.75" customHeight="1" x14ac:dyDescent="0.2">
      <c r="H2" s="7"/>
      <c r="I2" s="7"/>
      <c r="J2" s="7"/>
      <c r="K2" s="7"/>
      <c r="L2" s="7"/>
      <c r="M2" s="433"/>
      <c r="N2" s="433"/>
      <c r="O2" s="433"/>
      <c r="P2" s="433"/>
      <c r="Q2" s="433"/>
      <c r="R2" s="433"/>
      <c r="S2" s="433"/>
    </row>
    <row r="3" spans="2:36" x14ac:dyDescent="0.2">
      <c r="H3" s="7"/>
      <c r="I3" s="7"/>
      <c r="J3" s="7"/>
      <c r="K3" s="7"/>
      <c r="L3" s="7"/>
      <c r="M3" s="208"/>
      <c r="N3" s="208"/>
      <c r="O3" s="208"/>
      <c r="P3" s="208"/>
      <c r="Q3" s="208"/>
      <c r="R3" s="208"/>
      <c r="S3" s="210"/>
    </row>
    <row r="4" spans="2:36" ht="13.15" customHeight="1" x14ac:dyDescent="0.2">
      <c r="H4" s="7"/>
      <c r="I4" s="7"/>
      <c r="J4" s="7"/>
      <c r="K4" s="7"/>
      <c r="L4" s="7"/>
      <c r="M4" s="211"/>
      <c r="N4" s="211"/>
      <c r="O4" s="211"/>
      <c r="P4" s="434" t="s">
        <v>244</v>
      </c>
      <c r="Q4" s="434"/>
      <c r="R4" s="434"/>
      <c r="S4" s="434"/>
    </row>
    <row r="5" spans="2:36" ht="24.75" customHeight="1" x14ac:dyDescent="0.2">
      <c r="H5" s="7"/>
      <c r="I5" s="7"/>
      <c r="J5" s="7"/>
      <c r="K5" s="7"/>
      <c r="L5" s="7"/>
      <c r="M5" s="214"/>
      <c r="N5" s="214"/>
      <c r="O5" s="214"/>
      <c r="P5" s="447"/>
      <c r="Q5" s="447"/>
      <c r="R5" s="447"/>
      <c r="S5" s="447"/>
    </row>
    <row r="6" spans="2:36" ht="11.45" customHeight="1" x14ac:dyDescent="0.2">
      <c r="H6" s="7"/>
      <c r="I6" s="7"/>
      <c r="J6" s="7"/>
      <c r="K6" s="7"/>
      <c r="L6" s="7"/>
      <c r="M6" s="208"/>
      <c r="N6" s="208"/>
      <c r="O6" s="208"/>
      <c r="P6" s="208"/>
      <c r="Q6" s="436" t="s">
        <v>245</v>
      </c>
      <c r="R6" s="436"/>
      <c r="S6" s="213"/>
    </row>
    <row r="7" spans="2:36" ht="15.6" customHeight="1" x14ac:dyDescent="0.2">
      <c r="H7" s="7"/>
      <c r="I7" s="7"/>
      <c r="J7" s="7"/>
      <c r="K7" s="7"/>
      <c r="L7" s="7"/>
      <c r="M7" s="213"/>
      <c r="N7" s="213"/>
      <c r="O7" s="213"/>
      <c r="P7" s="444" t="str">
        <f>'Касс. план (50400)'!P7</f>
        <v xml:space="preserve">                                 Т.А. Левина                                     </v>
      </c>
      <c r="Q7" s="444"/>
      <c r="R7" s="444"/>
      <c r="S7" s="444"/>
    </row>
    <row r="8" spans="2:36" ht="10.9" customHeight="1" x14ac:dyDescent="0.2">
      <c r="H8" s="7"/>
      <c r="I8" s="7"/>
      <c r="J8" s="7"/>
      <c r="K8" s="7"/>
      <c r="L8" s="7"/>
      <c r="M8" s="429" t="s">
        <v>247</v>
      </c>
      <c r="N8" s="429"/>
      <c r="O8" s="429"/>
      <c r="P8" s="429"/>
      <c r="Q8" s="429"/>
      <c r="R8" s="429"/>
      <c r="S8" s="429"/>
    </row>
    <row r="9" spans="2:36" x14ac:dyDescent="0.2">
      <c r="H9" s="7"/>
      <c r="I9" s="7"/>
      <c r="J9" s="7"/>
      <c r="K9" s="7"/>
      <c r="L9" s="7"/>
      <c r="N9" s="217"/>
      <c r="O9" s="217"/>
      <c r="P9" s="217"/>
      <c r="Q9" s="445" t="str">
        <f>'Касс. план (50400)'!Q9</f>
        <v>"29" декабря 2018  года</v>
      </c>
      <c r="R9" s="445"/>
      <c r="S9" s="445"/>
    </row>
    <row r="11" spans="2:36" ht="17.850000000000001" customHeight="1" x14ac:dyDescent="0.2">
      <c r="B11" s="442" t="s">
        <v>248</v>
      </c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</row>
    <row r="12" spans="2:36" ht="13.9" customHeight="1" x14ac:dyDescent="0.2">
      <c r="B12" s="446" t="s">
        <v>351</v>
      </c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</row>
    <row r="13" spans="2:36" ht="14.1" customHeight="1" x14ac:dyDescent="0.2">
      <c r="B13" s="440" t="s">
        <v>250</v>
      </c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</row>
    <row r="14" spans="2:36" ht="12.75" customHeight="1" x14ac:dyDescent="0.2">
      <c r="B14" s="297" t="str">
        <f>'Касс. план (50400)'!B14:S14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5"/>
      <c r="AG14" s="5"/>
      <c r="AH14" s="5"/>
      <c r="AI14" s="5"/>
      <c r="AJ14" s="5"/>
    </row>
    <row r="15" spans="2:36" ht="14.1" customHeight="1" x14ac:dyDescent="0.2">
      <c r="B15" s="440" t="s">
        <v>251</v>
      </c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2:36" x14ac:dyDescent="0.2"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2:19" ht="12.75" customHeight="1" x14ac:dyDescent="0.2">
      <c r="B17" s="424" t="s">
        <v>27</v>
      </c>
      <c r="C17" s="425" t="s">
        <v>28</v>
      </c>
      <c r="D17" s="425" t="s">
        <v>252</v>
      </c>
      <c r="E17" s="425" t="s">
        <v>159</v>
      </c>
      <c r="F17" s="425" t="s">
        <v>160</v>
      </c>
      <c r="G17" s="427" t="str">
        <f>'Касс. план (50400)'!G17</f>
        <v>Всего на 2019 год</v>
      </c>
      <c r="H17" s="425" t="s">
        <v>278</v>
      </c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2:19" ht="18" customHeight="1" x14ac:dyDescent="0.2">
      <c r="B18" s="424"/>
      <c r="C18" s="425"/>
      <c r="D18" s="425"/>
      <c r="E18" s="425"/>
      <c r="F18" s="425"/>
      <c r="G18" s="427"/>
      <c r="H18" s="239" t="s">
        <v>279</v>
      </c>
      <c r="I18" s="239" t="s">
        <v>280</v>
      </c>
      <c r="J18" s="239" t="s">
        <v>257</v>
      </c>
      <c r="K18" s="239" t="s">
        <v>258</v>
      </c>
      <c r="L18" s="239" t="s">
        <v>259</v>
      </c>
      <c r="M18" s="239" t="s">
        <v>260</v>
      </c>
      <c r="N18" s="239" t="s">
        <v>261</v>
      </c>
      <c r="O18" s="239" t="s">
        <v>262</v>
      </c>
      <c r="P18" s="239" t="s">
        <v>263</v>
      </c>
      <c r="Q18" s="239" t="s">
        <v>264</v>
      </c>
      <c r="R18" s="239" t="s">
        <v>265</v>
      </c>
      <c r="S18" s="239" t="s">
        <v>266</v>
      </c>
    </row>
    <row r="19" spans="2:19" ht="18" customHeight="1" x14ac:dyDescent="0.2">
      <c r="B19" s="240" t="s">
        <v>48</v>
      </c>
      <c r="C19" s="256"/>
      <c r="D19" s="256"/>
      <c r="E19" s="256"/>
      <c r="F19" s="256"/>
      <c r="G19" s="241">
        <f>H19+I19+J19+K19+L19+M19+N19+O19+P19+Q19+R19+S19</f>
        <v>0</v>
      </c>
      <c r="H19" s="242">
        <f>'Касс. план ХМАО'!H19</f>
        <v>0</v>
      </c>
      <c r="I19" s="242">
        <f>'Касс. план ХМАО'!I19</f>
        <v>0</v>
      </c>
      <c r="J19" s="242">
        <f>'Касс. план ХМАО'!J19</f>
        <v>0</v>
      </c>
      <c r="K19" s="242">
        <f>'Касс. план ХМАО'!K19</f>
        <v>0</v>
      </c>
      <c r="L19" s="242">
        <f>'Касс. план ХМАО'!L19</f>
        <v>0</v>
      </c>
      <c r="M19" s="242">
        <f>'Касс. план ХМАО'!M19</f>
        <v>0</v>
      </c>
      <c r="N19" s="242">
        <f>'Касс. план ХМАО'!N19</f>
        <v>0</v>
      </c>
      <c r="O19" s="242">
        <f>'Касс. план ХМАО'!O19</f>
        <v>0</v>
      </c>
      <c r="P19" s="242">
        <f>'Касс. план ХМАО'!P19</f>
        <v>0</v>
      </c>
      <c r="Q19" s="242">
        <f>'Касс. план ХМАО'!Q19</f>
        <v>0</v>
      </c>
      <c r="R19" s="242">
        <f>'Касс. план ХМАО'!R19</f>
        <v>0</v>
      </c>
      <c r="S19" s="242">
        <f>'Касс. план ХМАО'!S19</f>
        <v>0</v>
      </c>
    </row>
    <row r="20" spans="2:19" ht="18" customHeight="1" x14ac:dyDescent="0.2">
      <c r="B20" s="243" t="s">
        <v>267</v>
      </c>
      <c r="C20" s="223" t="s">
        <v>58</v>
      </c>
      <c r="D20" s="224" t="s">
        <v>58</v>
      </c>
      <c r="E20" s="224" t="s">
        <v>58</v>
      </c>
      <c r="F20" s="224" t="s">
        <v>58</v>
      </c>
      <c r="G20" s="241">
        <f>H20+I20+J20+K20+L20+M20+N20+O20+P20+Q20+R20+S20</f>
        <v>0</v>
      </c>
      <c r="H20" s="244">
        <f t="shared" ref="H20:S20" si="0">H21-H19</f>
        <v>0</v>
      </c>
      <c r="I20" s="244">
        <f t="shared" si="0"/>
        <v>0</v>
      </c>
      <c r="J20" s="244">
        <f t="shared" si="0"/>
        <v>0</v>
      </c>
      <c r="K20" s="244">
        <f t="shared" si="0"/>
        <v>0</v>
      </c>
      <c r="L20" s="244">
        <f t="shared" si="0"/>
        <v>0</v>
      </c>
      <c r="M20" s="244">
        <f t="shared" si="0"/>
        <v>0</v>
      </c>
      <c r="N20" s="244">
        <f t="shared" si="0"/>
        <v>0</v>
      </c>
      <c r="O20" s="244">
        <f t="shared" si="0"/>
        <v>0</v>
      </c>
      <c r="P20" s="244">
        <f t="shared" si="0"/>
        <v>0</v>
      </c>
      <c r="Q20" s="244">
        <f t="shared" si="0"/>
        <v>0</v>
      </c>
      <c r="R20" s="244">
        <f t="shared" si="0"/>
        <v>0</v>
      </c>
      <c r="S20" s="244">
        <f t="shared" si="0"/>
        <v>0</v>
      </c>
    </row>
    <row r="21" spans="2:19" ht="19.899999999999999" customHeight="1" x14ac:dyDescent="0.2">
      <c r="B21" s="243" t="s">
        <v>56</v>
      </c>
      <c r="C21" s="223" t="s">
        <v>58</v>
      </c>
      <c r="D21" s="224" t="s">
        <v>58</v>
      </c>
      <c r="E21" s="224" t="s">
        <v>58</v>
      </c>
      <c r="F21" s="224" t="s">
        <v>58</v>
      </c>
      <c r="G21" s="241">
        <f>H21+I21+J21+K21+L21+M21+N21+O21+P21+Q21+R21+S21</f>
        <v>0</v>
      </c>
      <c r="H21" s="241">
        <f t="shared" ref="H21:S21" si="1">H23+H44+H190+H126+H118+H140</f>
        <v>0</v>
      </c>
      <c r="I21" s="241">
        <f t="shared" si="1"/>
        <v>0</v>
      </c>
      <c r="J21" s="241">
        <f t="shared" si="1"/>
        <v>0</v>
      </c>
      <c r="K21" s="241">
        <f t="shared" si="1"/>
        <v>0</v>
      </c>
      <c r="L21" s="241">
        <f t="shared" si="1"/>
        <v>0</v>
      </c>
      <c r="M21" s="241">
        <f t="shared" si="1"/>
        <v>0</v>
      </c>
      <c r="N21" s="241">
        <f t="shared" si="1"/>
        <v>0</v>
      </c>
      <c r="O21" s="241">
        <f t="shared" si="1"/>
        <v>0</v>
      </c>
      <c r="P21" s="241">
        <f t="shared" si="1"/>
        <v>0</v>
      </c>
      <c r="Q21" s="241">
        <f t="shared" si="1"/>
        <v>0</v>
      </c>
      <c r="R21" s="241">
        <f t="shared" si="1"/>
        <v>0</v>
      </c>
      <c r="S21" s="241">
        <f t="shared" si="1"/>
        <v>0</v>
      </c>
    </row>
    <row r="22" spans="2:19" ht="21" customHeight="1" x14ac:dyDescent="0.2">
      <c r="B22" s="62" t="s">
        <v>19</v>
      </c>
      <c r="C22" s="68" t="s">
        <v>58</v>
      </c>
      <c r="D22" s="227" t="s">
        <v>58</v>
      </c>
      <c r="E22" s="227" t="s">
        <v>58</v>
      </c>
      <c r="F22" s="227" t="s">
        <v>58</v>
      </c>
      <c r="G22" s="245" t="s">
        <v>58</v>
      </c>
      <c r="H22" s="227" t="s">
        <v>58</v>
      </c>
      <c r="I22" s="227" t="s">
        <v>58</v>
      </c>
      <c r="J22" s="227" t="s">
        <v>58</v>
      </c>
      <c r="K22" s="68" t="s">
        <v>58</v>
      </c>
      <c r="L22" s="227" t="s">
        <v>58</v>
      </c>
      <c r="M22" s="227" t="s">
        <v>58</v>
      </c>
      <c r="N22" s="227" t="s">
        <v>58</v>
      </c>
      <c r="O22" s="68" t="s">
        <v>58</v>
      </c>
      <c r="P22" s="227" t="s">
        <v>58</v>
      </c>
      <c r="Q22" s="227" t="s">
        <v>58</v>
      </c>
      <c r="R22" s="227" t="s">
        <v>58</v>
      </c>
      <c r="S22" s="227" t="s">
        <v>58</v>
      </c>
    </row>
    <row r="23" spans="2:19" ht="32.450000000000003" customHeight="1" x14ac:dyDescent="0.2">
      <c r="B23" s="246" t="s">
        <v>57</v>
      </c>
      <c r="C23" s="71">
        <v>210</v>
      </c>
      <c r="D23" s="224" t="s">
        <v>58</v>
      </c>
      <c r="E23" s="224" t="s">
        <v>58</v>
      </c>
      <c r="F23" s="224" t="s">
        <v>58</v>
      </c>
      <c r="G23" s="241">
        <f t="shared" ref="G23:G44" si="2">H23+I23+J23+K23+L23+M23+N23+O23+P23+Q23+R23+S23</f>
        <v>0</v>
      </c>
      <c r="H23" s="247">
        <f t="shared" ref="H23:S23" si="3">H24+H30+H36</f>
        <v>0</v>
      </c>
      <c r="I23" s="247">
        <f t="shared" si="3"/>
        <v>0</v>
      </c>
      <c r="J23" s="247">
        <f t="shared" si="3"/>
        <v>0</v>
      </c>
      <c r="K23" s="247">
        <f t="shared" si="3"/>
        <v>0</v>
      </c>
      <c r="L23" s="247">
        <f t="shared" si="3"/>
        <v>0</v>
      </c>
      <c r="M23" s="247">
        <f t="shared" si="3"/>
        <v>0</v>
      </c>
      <c r="N23" s="247">
        <f t="shared" si="3"/>
        <v>0</v>
      </c>
      <c r="O23" s="247">
        <f t="shared" si="3"/>
        <v>0</v>
      </c>
      <c r="P23" s="247">
        <f t="shared" si="3"/>
        <v>0</v>
      </c>
      <c r="Q23" s="247">
        <f t="shared" si="3"/>
        <v>0</v>
      </c>
      <c r="R23" s="247">
        <f t="shared" si="3"/>
        <v>0</v>
      </c>
      <c r="S23" s="247">
        <f t="shared" si="3"/>
        <v>0</v>
      </c>
    </row>
    <row r="24" spans="2:19" ht="27.6" customHeight="1" x14ac:dyDescent="0.2">
      <c r="B24" s="438" t="s">
        <v>59</v>
      </c>
      <c r="C24" s="425">
        <v>211</v>
      </c>
      <c r="D24" s="439">
        <v>111</v>
      </c>
      <c r="E24" s="249" t="s">
        <v>58</v>
      </c>
      <c r="F24" s="249" t="s">
        <v>58</v>
      </c>
      <c r="G24" s="241">
        <f t="shared" si="2"/>
        <v>0</v>
      </c>
      <c r="H24" s="241">
        <f t="shared" ref="H24:S24" si="4">H25+H26+H27+H28+H29</f>
        <v>0</v>
      </c>
      <c r="I24" s="241">
        <f t="shared" si="4"/>
        <v>0</v>
      </c>
      <c r="J24" s="241">
        <f t="shared" si="4"/>
        <v>0</v>
      </c>
      <c r="K24" s="241">
        <f t="shared" si="4"/>
        <v>0</v>
      </c>
      <c r="L24" s="241">
        <f t="shared" si="4"/>
        <v>0</v>
      </c>
      <c r="M24" s="241">
        <f t="shared" si="4"/>
        <v>0</v>
      </c>
      <c r="N24" s="241">
        <f t="shared" si="4"/>
        <v>0</v>
      </c>
      <c r="O24" s="241">
        <f t="shared" si="4"/>
        <v>0</v>
      </c>
      <c r="P24" s="241">
        <f t="shared" si="4"/>
        <v>0</v>
      </c>
      <c r="Q24" s="241">
        <f t="shared" si="4"/>
        <v>0</v>
      </c>
      <c r="R24" s="241">
        <f t="shared" si="4"/>
        <v>0</v>
      </c>
      <c r="S24" s="241">
        <f t="shared" si="4"/>
        <v>0</v>
      </c>
    </row>
    <row r="25" spans="2:19" ht="21" customHeight="1" x14ac:dyDescent="0.2">
      <c r="B25" s="438"/>
      <c r="C25" s="425"/>
      <c r="D25" s="439"/>
      <c r="E25" s="250" t="s">
        <v>60</v>
      </c>
      <c r="F25" s="250" t="s">
        <v>61</v>
      </c>
      <c r="G25" s="241">
        <f t="shared" si="2"/>
        <v>0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</row>
    <row r="26" spans="2:19" ht="21" customHeight="1" x14ac:dyDescent="0.2">
      <c r="B26" s="438"/>
      <c r="C26" s="425"/>
      <c r="D26" s="439"/>
      <c r="E26" s="250" t="s">
        <v>62</v>
      </c>
      <c r="F26" s="250" t="s">
        <v>62</v>
      </c>
      <c r="G26" s="241">
        <f t="shared" si="2"/>
        <v>0</v>
      </c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</row>
    <row r="27" spans="2:19" ht="21" customHeight="1" x14ac:dyDescent="0.2">
      <c r="B27" s="438"/>
      <c r="C27" s="425"/>
      <c r="D27" s="439"/>
      <c r="E27" s="250" t="s">
        <v>63</v>
      </c>
      <c r="F27" s="250" t="s">
        <v>61</v>
      </c>
      <c r="G27" s="241">
        <f t="shared" si="2"/>
        <v>0</v>
      </c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</row>
    <row r="28" spans="2:19" ht="21" customHeight="1" x14ac:dyDescent="0.2">
      <c r="B28" s="438"/>
      <c r="C28" s="425"/>
      <c r="D28" s="439"/>
      <c r="E28" s="250" t="s">
        <v>64</v>
      </c>
      <c r="F28" s="250" t="s">
        <v>65</v>
      </c>
      <c r="G28" s="241">
        <f t="shared" si="2"/>
        <v>0</v>
      </c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</row>
    <row r="29" spans="2:19" ht="12" customHeight="1" x14ac:dyDescent="0.2">
      <c r="B29" s="438"/>
      <c r="C29" s="425"/>
      <c r="D29" s="439"/>
      <c r="E29" s="227" t="s">
        <v>64</v>
      </c>
      <c r="F29" s="227" t="s">
        <v>66</v>
      </c>
      <c r="G29" s="241">
        <f t="shared" si="2"/>
        <v>0</v>
      </c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</row>
    <row r="30" spans="2:19" ht="21" customHeight="1" x14ac:dyDescent="0.2">
      <c r="B30" s="438" t="s">
        <v>67</v>
      </c>
      <c r="C30" s="321" t="s">
        <v>68</v>
      </c>
      <c r="D30" s="417" t="s">
        <v>69</v>
      </c>
      <c r="E30" s="249" t="s">
        <v>58</v>
      </c>
      <c r="F30" s="249" t="s">
        <v>58</v>
      </c>
      <c r="G30" s="241">
        <f t="shared" si="2"/>
        <v>0</v>
      </c>
      <c r="H30" s="241">
        <f t="shared" ref="H30:S30" si="5">H31+H32+H33+H34+H35</f>
        <v>0</v>
      </c>
      <c r="I30" s="241">
        <f t="shared" si="5"/>
        <v>0</v>
      </c>
      <c r="J30" s="241">
        <f t="shared" si="5"/>
        <v>0</v>
      </c>
      <c r="K30" s="241">
        <f t="shared" si="5"/>
        <v>0</v>
      </c>
      <c r="L30" s="241">
        <f t="shared" si="5"/>
        <v>0</v>
      </c>
      <c r="M30" s="241">
        <f t="shared" si="5"/>
        <v>0</v>
      </c>
      <c r="N30" s="241">
        <f t="shared" si="5"/>
        <v>0</v>
      </c>
      <c r="O30" s="241">
        <f t="shared" si="5"/>
        <v>0</v>
      </c>
      <c r="P30" s="241">
        <f t="shared" si="5"/>
        <v>0</v>
      </c>
      <c r="Q30" s="241">
        <f t="shared" si="5"/>
        <v>0</v>
      </c>
      <c r="R30" s="241">
        <f t="shared" si="5"/>
        <v>0</v>
      </c>
      <c r="S30" s="241">
        <f t="shared" si="5"/>
        <v>0</v>
      </c>
    </row>
    <row r="31" spans="2:19" ht="21" customHeight="1" x14ac:dyDescent="0.2">
      <c r="B31" s="438"/>
      <c r="C31" s="321"/>
      <c r="D31" s="417"/>
      <c r="E31" s="250" t="s">
        <v>60</v>
      </c>
      <c r="F31" s="250" t="s">
        <v>61</v>
      </c>
      <c r="G31" s="241">
        <f t="shared" si="2"/>
        <v>0</v>
      </c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</row>
    <row r="32" spans="2:19" ht="10.5" customHeight="1" x14ac:dyDescent="0.2">
      <c r="B32" s="438"/>
      <c r="C32" s="321"/>
      <c r="D32" s="417"/>
      <c r="E32" s="250" t="s">
        <v>62</v>
      </c>
      <c r="F32" s="250" t="s">
        <v>62</v>
      </c>
      <c r="G32" s="241">
        <f t="shared" si="2"/>
        <v>0</v>
      </c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</row>
    <row r="33" spans="2:19" ht="21.75" customHeight="1" x14ac:dyDescent="0.2">
      <c r="B33" s="438"/>
      <c r="C33" s="321"/>
      <c r="D33" s="417"/>
      <c r="E33" s="250" t="s">
        <v>63</v>
      </c>
      <c r="F33" s="250" t="s">
        <v>61</v>
      </c>
      <c r="G33" s="241">
        <f t="shared" si="2"/>
        <v>0</v>
      </c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2:19" ht="21" customHeight="1" x14ac:dyDescent="0.2">
      <c r="B34" s="438"/>
      <c r="C34" s="321"/>
      <c r="D34" s="417"/>
      <c r="E34" s="250" t="s">
        <v>64</v>
      </c>
      <c r="F34" s="250" t="s">
        <v>65</v>
      </c>
      <c r="G34" s="241">
        <f t="shared" si="2"/>
        <v>0</v>
      </c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</row>
    <row r="35" spans="2:19" ht="21" customHeight="1" x14ac:dyDescent="0.2">
      <c r="B35" s="438"/>
      <c r="C35" s="321"/>
      <c r="D35" s="417"/>
      <c r="E35" s="227" t="s">
        <v>64</v>
      </c>
      <c r="F35" s="227" t="s">
        <v>66</v>
      </c>
      <c r="G35" s="241">
        <f t="shared" si="2"/>
        <v>0</v>
      </c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</row>
    <row r="36" spans="2:19" ht="21" customHeight="1" x14ac:dyDescent="0.2">
      <c r="B36" s="438" t="s">
        <v>70</v>
      </c>
      <c r="C36" s="320">
        <v>213</v>
      </c>
      <c r="D36" s="419">
        <v>119</v>
      </c>
      <c r="E36" s="249" t="s">
        <v>58</v>
      </c>
      <c r="F36" s="249" t="s">
        <v>58</v>
      </c>
      <c r="G36" s="241">
        <f t="shared" si="2"/>
        <v>0</v>
      </c>
      <c r="H36" s="241">
        <f t="shared" ref="H36:S36" si="6">H37+H38+H39+H40+H41</f>
        <v>0</v>
      </c>
      <c r="I36" s="241">
        <f t="shared" si="6"/>
        <v>0</v>
      </c>
      <c r="J36" s="241">
        <f t="shared" si="6"/>
        <v>0</v>
      </c>
      <c r="K36" s="241">
        <f t="shared" si="6"/>
        <v>0</v>
      </c>
      <c r="L36" s="241">
        <f t="shared" si="6"/>
        <v>0</v>
      </c>
      <c r="M36" s="241">
        <f t="shared" si="6"/>
        <v>0</v>
      </c>
      <c r="N36" s="241">
        <f t="shared" si="6"/>
        <v>0</v>
      </c>
      <c r="O36" s="241">
        <f t="shared" si="6"/>
        <v>0</v>
      </c>
      <c r="P36" s="241">
        <f t="shared" si="6"/>
        <v>0</v>
      </c>
      <c r="Q36" s="241">
        <f t="shared" si="6"/>
        <v>0</v>
      </c>
      <c r="R36" s="241">
        <f t="shared" si="6"/>
        <v>0</v>
      </c>
      <c r="S36" s="241">
        <f t="shared" si="6"/>
        <v>0</v>
      </c>
    </row>
    <row r="37" spans="2:19" ht="21" customHeight="1" x14ac:dyDescent="0.2">
      <c r="B37" s="438"/>
      <c r="C37" s="320"/>
      <c r="D37" s="419"/>
      <c r="E37" s="250" t="s">
        <v>60</v>
      </c>
      <c r="F37" s="250" t="s">
        <v>61</v>
      </c>
      <c r="G37" s="241">
        <f t="shared" si="2"/>
        <v>0</v>
      </c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</row>
    <row r="38" spans="2:19" ht="21" customHeight="1" x14ac:dyDescent="0.2">
      <c r="B38" s="438"/>
      <c r="C38" s="320"/>
      <c r="D38" s="419"/>
      <c r="E38" s="250" t="s">
        <v>62</v>
      </c>
      <c r="F38" s="250" t="s">
        <v>62</v>
      </c>
      <c r="G38" s="241">
        <f t="shared" si="2"/>
        <v>0</v>
      </c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</row>
    <row r="39" spans="2:19" ht="12.75" customHeight="1" x14ac:dyDescent="0.2">
      <c r="B39" s="438"/>
      <c r="C39" s="320"/>
      <c r="D39" s="419"/>
      <c r="E39" s="250" t="s">
        <v>63</v>
      </c>
      <c r="F39" s="250" t="s">
        <v>61</v>
      </c>
      <c r="G39" s="241">
        <f t="shared" si="2"/>
        <v>0</v>
      </c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</row>
    <row r="40" spans="2:19" ht="21" customHeight="1" x14ac:dyDescent="0.2">
      <c r="B40" s="438"/>
      <c r="C40" s="320"/>
      <c r="D40" s="419"/>
      <c r="E40" s="250" t="s">
        <v>64</v>
      </c>
      <c r="F40" s="250" t="s">
        <v>65</v>
      </c>
      <c r="G40" s="241">
        <f t="shared" si="2"/>
        <v>0</v>
      </c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</row>
    <row r="41" spans="2:19" ht="21" customHeight="1" x14ac:dyDescent="0.2">
      <c r="B41" s="438"/>
      <c r="C41" s="320"/>
      <c r="D41" s="419"/>
      <c r="E41" s="227" t="s">
        <v>64</v>
      </c>
      <c r="F41" s="227" t="s">
        <v>66</v>
      </c>
      <c r="G41" s="241">
        <f t="shared" si="2"/>
        <v>0</v>
      </c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</row>
    <row r="42" spans="2:19" ht="32.450000000000003" customHeight="1" x14ac:dyDescent="0.2">
      <c r="B42" s="76" t="s">
        <v>71</v>
      </c>
      <c r="C42" s="223" t="s">
        <v>58</v>
      </c>
      <c r="D42" s="224" t="s">
        <v>58</v>
      </c>
      <c r="E42" s="224" t="s">
        <v>58</v>
      </c>
      <c r="F42" s="224" t="s">
        <v>58</v>
      </c>
      <c r="G42" s="241">
        <f t="shared" si="2"/>
        <v>0</v>
      </c>
      <c r="H42" s="252">
        <f t="shared" ref="H42:S42" si="7">H23+H140</f>
        <v>0</v>
      </c>
      <c r="I42" s="252">
        <f t="shared" si="7"/>
        <v>0</v>
      </c>
      <c r="J42" s="252">
        <f t="shared" si="7"/>
        <v>0</v>
      </c>
      <c r="K42" s="252">
        <f t="shared" si="7"/>
        <v>0</v>
      </c>
      <c r="L42" s="252">
        <f t="shared" si="7"/>
        <v>0</v>
      </c>
      <c r="M42" s="252">
        <f t="shared" si="7"/>
        <v>0</v>
      </c>
      <c r="N42" s="252">
        <f t="shared" si="7"/>
        <v>0</v>
      </c>
      <c r="O42" s="252">
        <f t="shared" si="7"/>
        <v>0</v>
      </c>
      <c r="P42" s="252">
        <f t="shared" si="7"/>
        <v>0</v>
      </c>
      <c r="Q42" s="252">
        <f t="shared" si="7"/>
        <v>0</v>
      </c>
      <c r="R42" s="252">
        <f t="shared" si="7"/>
        <v>0</v>
      </c>
      <c r="S42" s="252">
        <f t="shared" si="7"/>
        <v>0</v>
      </c>
    </row>
    <row r="43" spans="2:19" ht="31.15" customHeight="1" x14ac:dyDescent="0.2">
      <c r="B43" s="76" t="s">
        <v>72</v>
      </c>
      <c r="C43" s="223" t="s">
        <v>58</v>
      </c>
      <c r="D43" s="224" t="s">
        <v>58</v>
      </c>
      <c r="E43" s="224" t="s">
        <v>58</v>
      </c>
      <c r="F43" s="224" t="s">
        <v>58</v>
      </c>
      <c r="G43" s="241">
        <f t="shared" si="2"/>
        <v>0</v>
      </c>
      <c r="H43" s="252">
        <f t="shared" ref="H43:S43" si="8">H21-H42</f>
        <v>0</v>
      </c>
      <c r="I43" s="252">
        <f t="shared" si="8"/>
        <v>0</v>
      </c>
      <c r="J43" s="252">
        <f t="shared" si="8"/>
        <v>0</v>
      </c>
      <c r="K43" s="252">
        <f t="shared" si="8"/>
        <v>0</v>
      </c>
      <c r="L43" s="252">
        <f t="shared" si="8"/>
        <v>0</v>
      </c>
      <c r="M43" s="252">
        <f t="shared" si="8"/>
        <v>0</v>
      </c>
      <c r="N43" s="252">
        <f t="shared" si="8"/>
        <v>0</v>
      </c>
      <c r="O43" s="252">
        <f t="shared" si="8"/>
        <v>0</v>
      </c>
      <c r="P43" s="252">
        <f t="shared" si="8"/>
        <v>0</v>
      </c>
      <c r="Q43" s="252">
        <f t="shared" si="8"/>
        <v>0</v>
      </c>
      <c r="R43" s="252">
        <f t="shared" si="8"/>
        <v>0</v>
      </c>
      <c r="S43" s="252">
        <f t="shared" si="8"/>
        <v>0</v>
      </c>
    </row>
    <row r="44" spans="2:19" ht="21" customHeight="1" x14ac:dyDescent="0.2">
      <c r="B44" s="246" t="s">
        <v>73</v>
      </c>
      <c r="C44" s="223" t="s">
        <v>268</v>
      </c>
      <c r="D44" s="224" t="s">
        <v>58</v>
      </c>
      <c r="E44" s="224" t="s">
        <v>58</v>
      </c>
      <c r="F44" s="224" t="s">
        <v>58</v>
      </c>
      <c r="G44" s="241">
        <f t="shared" si="2"/>
        <v>0</v>
      </c>
      <c r="H44" s="247">
        <f t="shared" ref="H44:S44" si="9">H52+H72+H78+H84+H102+H46</f>
        <v>0</v>
      </c>
      <c r="I44" s="247">
        <f t="shared" si="9"/>
        <v>0</v>
      </c>
      <c r="J44" s="247">
        <f t="shared" si="9"/>
        <v>0</v>
      </c>
      <c r="K44" s="247">
        <f t="shared" si="9"/>
        <v>0</v>
      </c>
      <c r="L44" s="247">
        <f t="shared" si="9"/>
        <v>0</v>
      </c>
      <c r="M44" s="247">
        <f t="shared" si="9"/>
        <v>0</v>
      </c>
      <c r="N44" s="247">
        <f t="shared" si="9"/>
        <v>0</v>
      </c>
      <c r="O44" s="247">
        <f t="shared" si="9"/>
        <v>0</v>
      </c>
      <c r="P44" s="247">
        <f t="shared" si="9"/>
        <v>0</v>
      </c>
      <c r="Q44" s="247">
        <f t="shared" si="9"/>
        <v>0</v>
      </c>
      <c r="R44" s="247">
        <f t="shared" si="9"/>
        <v>0</v>
      </c>
      <c r="S44" s="247">
        <f t="shared" si="9"/>
        <v>0</v>
      </c>
    </row>
    <row r="45" spans="2:19" ht="21" customHeight="1" x14ac:dyDescent="0.2">
      <c r="B45" s="248" t="s">
        <v>74</v>
      </c>
      <c r="C45" s="68" t="s">
        <v>58</v>
      </c>
      <c r="D45" s="227" t="s">
        <v>58</v>
      </c>
      <c r="E45" s="227" t="s">
        <v>58</v>
      </c>
      <c r="F45" s="227" t="s">
        <v>58</v>
      </c>
      <c r="G45" s="245" t="s">
        <v>58</v>
      </c>
      <c r="H45" s="227" t="s">
        <v>58</v>
      </c>
      <c r="I45" s="227" t="s">
        <v>58</v>
      </c>
      <c r="J45" s="227" t="s">
        <v>58</v>
      </c>
      <c r="K45" s="68" t="s">
        <v>58</v>
      </c>
      <c r="L45" s="227" t="s">
        <v>58</v>
      </c>
      <c r="M45" s="227" t="s">
        <v>58</v>
      </c>
      <c r="N45" s="227" t="s">
        <v>58</v>
      </c>
      <c r="O45" s="68" t="s">
        <v>58</v>
      </c>
      <c r="P45" s="227" t="s">
        <v>58</v>
      </c>
      <c r="Q45" s="227" t="s">
        <v>58</v>
      </c>
      <c r="R45" s="227" t="s">
        <v>58</v>
      </c>
      <c r="S45" s="227" t="s">
        <v>58</v>
      </c>
    </row>
    <row r="46" spans="2:19" ht="21" customHeight="1" x14ac:dyDescent="0.2">
      <c r="B46" s="438" t="s">
        <v>75</v>
      </c>
      <c r="C46" s="321" t="s">
        <v>269</v>
      </c>
      <c r="D46" s="417" t="s">
        <v>211</v>
      </c>
      <c r="E46" s="249" t="s">
        <v>58</v>
      </c>
      <c r="F46" s="249" t="s">
        <v>58</v>
      </c>
      <c r="G46" s="241">
        <f t="shared" ref="G46:G52" si="10">H46+I46+J46+K46+L46+M46+N46+O46+P46+Q46+R46+S46</f>
        <v>0</v>
      </c>
      <c r="H46" s="241">
        <f t="shared" ref="H46:S46" si="11">H47+H48+H49+H50+H51</f>
        <v>0</v>
      </c>
      <c r="I46" s="241">
        <f t="shared" si="11"/>
        <v>0</v>
      </c>
      <c r="J46" s="241">
        <f t="shared" si="11"/>
        <v>0</v>
      </c>
      <c r="K46" s="241">
        <f t="shared" si="11"/>
        <v>0</v>
      </c>
      <c r="L46" s="241">
        <f t="shared" si="11"/>
        <v>0</v>
      </c>
      <c r="M46" s="241">
        <f t="shared" si="11"/>
        <v>0</v>
      </c>
      <c r="N46" s="241">
        <f t="shared" si="11"/>
        <v>0</v>
      </c>
      <c r="O46" s="241">
        <f t="shared" si="11"/>
        <v>0</v>
      </c>
      <c r="P46" s="241">
        <f t="shared" si="11"/>
        <v>0</v>
      </c>
      <c r="Q46" s="241">
        <f t="shared" si="11"/>
        <v>0</v>
      </c>
      <c r="R46" s="241">
        <f t="shared" si="11"/>
        <v>0</v>
      </c>
      <c r="S46" s="241">
        <f t="shared" si="11"/>
        <v>0</v>
      </c>
    </row>
    <row r="47" spans="2:19" ht="16.5" customHeight="1" x14ac:dyDescent="0.2">
      <c r="B47" s="438"/>
      <c r="C47" s="321"/>
      <c r="D47" s="417"/>
      <c r="E47" s="250" t="s">
        <v>60</v>
      </c>
      <c r="F47" s="250" t="s">
        <v>61</v>
      </c>
      <c r="G47" s="241">
        <f t="shared" si="10"/>
        <v>0</v>
      </c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</row>
    <row r="48" spans="2:19" ht="21" customHeight="1" x14ac:dyDescent="0.2">
      <c r="B48" s="438"/>
      <c r="C48" s="321"/>
      <c r="D48" s="417"/>
      <c r="E48" s="250" t="s">
        <v>62</v>
      </c>
      <c r="F48" s="250" t="s">
        <v>62</v>
      </c>
      <c r="G48" s="241">
        <f t="shared" si="10"/>
        <v>0</v>
      </c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</row>
    <row r="49" spans="2:19" ht="21" customHeight="1" x14ac:dyDescent="0.2">
      <c r="B49" s="438"/>
      <c r="C49" s="321"/>
      <c r="D49" s="417"/>
      <c r="E49" s="250" t="s">
        <v>63</v>
      </c>
      <c r="F49" s="250" t="s">
        <v>61</v>
      </c>
      <c r="G49" s="241">
        <f t="shared" si="10"/>
        <v>0</v>
      </c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</row>
    <row r="50" spans="2:19" ht="38.450000000000003" customHeight="1" x14ac:dyDescent="0.2">
      <c r="B50" s="438"/>
      <c r="C50" s="321"/>
      <c r="D50" s="417"/>
      <c r="E50" s="250" t="s">
        <v>64</v>
      </c>
      <c r="F50" s="250" t="s">
        <v>65</v>
      </c>
      <c r="G50" s="241">
        <f t="shared" si="10"/>
        <v>0</v>
      </c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</row>
    <row r="51" spans="2:19" ht="15.75" customHeight="1" x14ac:dyDescent="0.2">
      <c r="B51" s="438"/>
      <c r="C51" s="321"/>
      <c r="D51" s="417"/>
      <c r="E51" s="227" t="s">
        <v>64</v>
      </c>
      <c r="F51" s="227" t="s">
        <v>66</v>
      </c>
      <c r="G51" s="241">
        <f t="shared" si="10"/>
        <v>0</v>
      </c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</row>
    <row r="52" spans="2:19" ht="46.15" customHeight="1" x14ac:dyDescent="0.2">
      <c r="B52" s="246" t="s">
        <v>76</v>
      </c>
      <c r="C52" s="223" t="s">
        <v>270</v>
      </c>
      <c r="D52" s="224" t="s">
        <v>58</v>
      </c>
      <c r="E52" s="224" t="s">
        <v>58</v>
      </c>
      <c r="F52" s="224" t="s">
        <v>58</v>
      </c>
      <c r="G52" s="241">
        <f t="shared" si="10"/>
        <v>0</v>
      </c>
      <c r="H52" s="253">
        <f t="shared" ref="H52:S52" si="12">H54+H60+H66</f>
        <v>0</v>
      </c>
      <c r="I52" s="253">
        <f t="shared" si="12"/>
        <v>0</v>
      </c>
      <c r="J52" s="253">
        <f t="shared" si="12"/>
        <v>0</v>
      </c>
      <c r="K52" s="253">
        <f t="shared" si="12"/>
        <v>0</v>
      </c>
      <c r="L52" s="253">
        <f t="shared" si="12"/>
        <v>0</v>
      </c>
      <c r="M52" s="253">
        <f t="shared" si="12"/>
        <v>0</v>
      </c>
      <c r="N52" s="253">
        <f t="shared" si="12"/>
        <v>0</v>
      </c>
      <c r="O52" s="253">
        <f t="shared" si="12"/>
        <v>0</v>
      </c>
      <c r="P52" s="253">
        <f t="shared" si="12"/>
        <v>0</v>
      </c>
      <c r="Q52" s="253">
        <f t="shared" si="12"/>
        <v>0</v>
      </c>
      <c r="R52" s="253">
        <f t="shared" si="12"/>
        <v>0</v>
      </c>
      <c r="S52" s="253">
        <f t="shared" si="12"/>
        <v>0</v>
      </c>
    </row>
    <row r="53" spans="2:19" ht="21" customHeight="1" x14ac:dyDescent="0.2">
      <c r="B53" s="248" t="s">
        <v>19</v>
      </c>
      <c r="C53" s="68" t="s">
        <v>58</v>
      </c>
      <c r="D53" s="227" t="s">
        <v>58</v>
      </c>
      <c r="E53" s="227" t="s">
        <v>58</v>
      </c>
      <c r="F53" s="227" t="s">
        <v>58</v>
      </c>
      <c r="G53" s="245" t="s">
        <v>58</v>
      </c>
      <c r="H53" s="227" t="s">
        <v>58</v>
      </c>
      <c r="I53" s="227" t="s">
        <v>58</v>
      </c>
      <c r="J53" s="227" t="s">
        <v>58</v>
      </c>
      <c r="K53" s="68" t="s">
        <v>58</v>
      </c>
      <c r="L53" s="227" t="s">
        <v>58</v>
      </c>
      <c r="M53" s="227" t="s">
        <v>58</v>
      </c>
      <c r="N53" s="227" t="s">
        <v>58</v>
      </c>
      <c r="O53" s="68" t="s">
        <v>58</v>
      </c>
      <c r="P53" s="227" t="s">
        <v>58</v>
      </c>
      <c r="Q53" s="227" t="s">
        <v>58</v>
      </c>
      <c r="R53" s="227" t="s">
        <v>58</v>
      </c>
      <c r="S53" s="227" t="s">
        <v>58</v>
      </c>
    </row>
    <row r="54" spans="2:19" ht="9.75" customHeight="1" x14ac:dyDescent="0.2">
      <c r="B54" s="438" t="s">
        <v>271</v>
      </c>
      <c r="C54" s="321" t="s">
        <v>270</v>
      </c>
      <c r="D54" s="417" t="s">
        <v>69</v>
      </c>
      <c r="E54" s="249" t="s">
        <v>58</v>
      </c>
      <c r="F54" s="249" t="s">
        <v>58</v>
      </c>
      <c r="G54" s="241">
        <f t="shared" ref="G54:G83" si="13">H54+I54+J54+K54+L54+M54+N54+O54+P54+Q54+R54+S54</f>
        <v>0</v>
      </c>
      <c r="H54" s="241">
        <f t="shared" ref="H54:S54" si="14">H55+H56+H57+H58+H59</f>
        <v>0</v>
      </c>
      <c r="I54" s="241">
        <f t="shared" si="14"/>
        <v>0</v>
      </c>
      <c r="J54" s="241">
        <f t="shared" si="14"/>
        <v>0</v>
      </c>
      <c r="K54" s="241">
        <f t="shared" si="14"/>
        <v>0</v>
      </c>
      <c r="L54" s="241">
        <f t="shared" si="14"/>
        <v>0</v>
      </c>
      <c r="M54" s="241">
        <f t="shared" si="14"/>
        <v>0</v>
      </c>
      <c r="N54" s="241">
        <f t="shared" si="14"/>
        <v>0</v>
      </c>
      <c r="O54" s="241">
        <f t="shared" si="14"/>
        <v>0</v>
      </c>
      <c r="P54" s="241">
        <f t="shared" si="14"/>
        <v>0</v>
      </c>
      <c r="Q54" s="241">
        <f t="shared" si="14"/>
        <v>0</v>
      </c>
      <c r="R54" s="241">
        <f t="shared" si="14"/>
        <v>0</v>
      </c>
      <c r="S54" s="241">
        <f t="shared" si="14"/>
        <v>0</v>
      </c>
    </row>
    <row r="55" spans="2:19" ht="21" customHeight="1" x14ac:dyDescent="0.2">
      <c r="B55" s="438"/>
      <c r="C55" s="321"/>
      <c r="D55" s="417"/>
      <c r="E55" s="250" t="s">
        <v>60</v>
      </c>
      <c r="F55" s="250" t="s">
        <v>61</v>
      </c>
      <c r="G55" s="241">
        <f t="shared" si="13"/>
        <v>0</v>
      </c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</row>
    <row r="56" spans="2:19" ht="35.450000000000003" customHeight="1" x14ac:dyDescent="0.2">
      <c r="B56" s="438"/>
      <c r="C56" s="321"/>
      <c r="D56" s="417"/>
      <c r="E56" s="250" t="s">
        <v>62</v>
      </c>
      <c r="F56" s="250" t="s">
        <v>62</v>
      </c>
      <c r="G56" s="241">
        <f t="shared" si="13"/>
        <v>0</v>
      </c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</row>
    <row r="57" spans="2:19" ht="21" customHeight="1" x14ac:dyDescent="0.2">
      <c r="B57" s="438"/>
      <c r="C57" s="321"/>
      <c r="D57" s="417"/>
      <c r="E57" s="250" t="s">
        <v>63</v>
      </c>
      <c r="F57" s="250" t="s">
        <v>61</v>
      </c>
      <c r="G57" s="241">
        <f t="shared" si="13"/>
        <v>0</v>
      </c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</row>
    <row r="58" spans="2:19" ht="21" customHeight="1" x14ac:dyDescent="0.2">
      <c r="B58" s="438"/>
      <c r="C58" s="321"/>
      <c r="D58" s="417"/>
      <c r="E58" s="250" t="s">
        <v>64</v>
      </c>
      <c r="F58" s="250" t="s">
        <v>65</v>
      </c>
      <c r="G58" s="241">
        <f t="shared" si="13"/>
        <v>0</v>
      </c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</row>
    <row r="59" spans="2:19" ht="21" customHeight="1" x14ac:dyDescent="0.2">
      <c r="B59" s="438"/>
      <c r="C59" s="321"/>
      <c r="D59" s="417"/>
      <c r="E59" s="227" t="s">
        <v>64</v>
      </c>
      <c r="F59" s="227" t="s">
        <v>66</v>
      </c>
      <c r="G59" s="241">
        <f t="shared" si="13"/>
        <v>0</v>
      </c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</row>
    <row r="60" spans="2:19" ht="21" customHeight="1" x14ac:dyDescent="0.2">
      <c r="B60" s="438"/>
      <c r="C60" s="321"/>
      <c r="D60" s="417" t="s">
        <v>211</v>
      </c>
      <c r="E60" s="249" t="s">
        <v>58</v>
      </c>
      <c r="F60" s="249" t="s">
        <v>58</v>
      </c>
      <c r="G60" s="241">
        <f t="shared" si="13"/>
        <v>0</v>
      </c>
      <c r="H60" s="241">
        <f t="shared" ref="H60:S60" si="15">H61+H62+H63+H64+H65</f>
        <v>0</v>
      </c>
      <c r="I60" s="241">
        <f t="shared" si="15"/>
        <v>0</v>
      </c>
      <c r="J60" s="241">
        <f t="shared" si="15"/>
        <v>0</v>
      </c>
      <c r="K60" s="241">
        <f t="shared" si="15"/>
        <v>0</v>
      </c>
      <c r="L60" s="241">
        <f t="shared" si="15"/>
        <v>0</v>
      </c>
      <c r="M60" s="241">
        <f t="shared" si="15"/>
        <v>0</v>
      </c>
      <c r="N60" s="241">
        <f t="shared" si="15"/>
        <v>0</v>
      </c>
      <c r="O60" s="241">
        <f t="shared" si="15"/>
        <v>0</v>
      </c>
      <c r="P60" s="241">
        <f t="shared" si="15"/>
        <v>0</v>
      </c>
      <c r="Q60" s="241">
        <f t="shared" si="15"/>
        <v>0</v>
      </c>
      <c r="R60" s="241">
        <f t="shared" si="15"/>
        <v>0</v>
      </c>
      <c r="S60" s="241">
        <f t="shared" si="15"/>
        <v>0</v>
      </c>
    </row>
    <row r="61" spans="2:19" ht="21" customHeight="1" x14ac:dyDescent="0.2">
      <c r="B61" s="438"/>
      <c r="C61" s="321"/>
      <c r="D61" s="417"/>
      <c r="E61" s="250" t="s">
        <v>60</v>
      </c>
      <c r="F61" s="250" t="s">
        <v>61</v>
      </c>
      <c r="G61" s="241">
        <f t="shared" si="13"/>
        <v>0</v>
      </c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</row>
    <row r="62" spans="2:19" ht="21" customHeight="1" x14ac:dyDescent="0.2">
      <c r="B62" s="438"/>
      <c r="C62" s="321"/>
      <c r="D62" s="417"/>
      <c r="E62" s="250" t="s">
        <v>62</v>
      </c>
      <c r="F62" s="250" t="s">
        <v>62</v>
      </c>
      <c r="G62" s="241">
        <f t="shared" si="13"/>
        <v>0</v>
      </c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</row>
    <row r="63" spans="2:19" ht="21" customHeight="1" x14ac:dyDescent="0.2">
      <c r="B63" s="438"/>
      <c r="C63" s="321"/>
      <c r="D63" s="417"/>
      <c r="E63" s="250" t="s">
        <v>63</v>
      </c>
      <c r="F63" s="250" t="s">
        <v>61</v>
      </c>
      <c r="G63" s="241">
        <f t="shared" si="13"/>
        <v>0</v>
      </c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</row>
    <row r="64" spans="2:19" ht="21" customHeight="1" x14ac:dyDescent="0.2">
      <c r="B64" s="438"/>
      <c r="C64" s="321"/>
      <c r="D64" s="417"/>
      <c r="E64" s="250" t="s">
        <v>64</v>
      </c>
      <c r="F64" s="250" t="s">
        <v>65</v>
      </c>
      <c r="G64" s="241">
        <f t="shared" si="13"/>
        <v>0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</row>
    <row r="65" spans="2:19" ht="21" customHeight="1" x14ac:dyDescent="0.2">
      <c r="B65" s="438"/>
      <c r="C65" s="321"/>
      <c r="D65" s="417"/>
      <c r="E65" s="227" t="s">
        <v>64</v>
      </c>
      <c r="F65" s="227" t="s">
        <v>66</v>
      </c>
      <c r="G65" s="241">
        <f t="shared" si="13"/>
        <v>0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</row>
    <row r="66" spans="2:19" ht="35.450000000000003" customHeight="1" x14ac:dyDescent="0.2">
      <c r="B66" s="438"/>
      <c r="C66" s="321"/>
      <c r="D66" s="417" t="s">
        <v>214</v>
      </c>
      <c r="E66" s="249" t="s">
        <v>58</v>
      </c>
      <c r="F66" s="249" t="s">
        <v>58</v>
      </c>
      <c r="G66" s="241">
        <f t="shared" si="13"/>
        <v>0</v>
      </c>
      <c r="H66" s="241">
        <f t="shared" ref="H66:S66" si="16">H67+H68+H69+H70+H71</f>
        <v>0</v>
      </c>
      <c r="I66" s="241">
        <f t="shared" si="16"/>
        <v>0</v>
      </c>
      <c r="J66" s="241">
        <f t="shared" si="16"/>
        <v>0</v>
      </c>
      <c r="K66" s="241">
        <f t="shared" si="16"/>
        <v>0</v>
      </c>
      <c r="L66" s="241">
        <f t="shared" si="16"/>
        <v>0</v>
      </c>
      <c r="M66" s="241">
        <f t="shared" si="16"/>
        <v>0</v>
      </c>
      <c r="N66" s="241">
        <f t="shared" si="16"/>
        <v>0</v>
      </c>
      <c r="O66" s="241">
        <f t="shared" si="16"/>
        <v>0</v>
      </c>
      <c r="P66" s="241">
        <f t="shared" si="16"/>
        <v>0</v>
      </c>
      <c r="Q66" s="241">
        <f t="shared" si="16"/>
        <v>0</v>
      </c>
      <c r="R66" s="241">
        <f t="shared" si="16"/>
        <v>0</v>
      </c>
      <c r="S66" s="241">
        <f t="shared" si="16"/>
        <v>0</v>
      </c>
    </row>
    <row r="67" spans="2:19" ht="9.75" customHeight="1" x14ac:dyDescent="0.2">
      <c r="B67" s="438"/>
      <c r="C67" s="321"/>
      <c r="D67" s="417"/>
      <c r="E67" s="250" t="s">
        <v>60</v>
      </c>
      <c r="F67" s="250" t="s">
        <v>61</v>
      </c>
      <c r="G67" s="241">
        <f t="shared" si="13"/>
        <v>0</v>
      </c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</row>
    <row r="68" spans="2:19" ht="27.6" customHeight="1" x14ac:dyDescent="0.2">
      <c r="B68" s="438"/>
      <c r="C68" s="321"/>
      <c r="D68" s="417"/>
      <c r="E68" s="250" t="s">
        <v>62</v>
      </c>
      <c r="F68" s="250" t="s">
        <v>62</v>
      </c>
      <c r="G68" s="241">
        <f t="shared" si="13"/>
        <v>0</v>
      </c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</row>
    <row r="69" spans="2:19" ht="27.6" customHeight="1" x14ac:dyDescent="0.2">
      <c r="B69" s="438"/>
      <c r="C69" s="321"/>
      <c r="D69" s="417"/>
      <c r="E69" s="250" t="s">
        <v>63</v>
      </c>
      <c r="F69" s="250" t="s">
        <v>61</v>
      </c>
      <c r="G69" s="241">
        <f t="shared" si="13"/>
        <v>0</v>
      </c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</row>
    <row r="70" spans="2:19" ht="37.9" customHeight="1" x14ac:dyDescent="0.2">
      <c r="B70" s="438"/>
      <c r="C70" s="321"/>
      <c r="D70" s="417"/>
      <c r="E70" s="250" t="s">
        <v>64</v>
      </c>
      <c r="F70" s="250" t="s">
        <v>65</v>
      </c>
      <c r="G70" s="241">
        <f t="shared" si="13"/>
        <v>0</v>
      </c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</row>
    <row r="71" spans="2:19" ht="21" customHeight="1" x14ac:dyDescent="0.2">
      <c r="B71" s="438"/>
      <c r="C71" s="321"/>
      <c r="D71" s="417"/>
      <c r="E71" s="227" t="s">
        <v>64</v>
      </c>
      <c r="F71" s="227" t="s">
        <v>66</v>
      </c>
      <c r="G71" s="241">
        <f t="shared" si="13"/>
        <v>0</v>
      </c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</row>
    <row r="72" spans="2:19" ht="12.75" customHeight="1" x14ac:dyDescent="0.2">
      <c r="B72" s="438" t="s">
        <v>77</v>
      </c>
      <c r="C72" s="321" t="s">
        <v>215</v>
      </c>
      <c r="D72" s="417" t="s">
        <v>211</v>
      </c>
      <c r="E72" s="249" t="s">
        <v>58</v>
      </c>
      <c r="F72" s="249" t="s">
        <v>58</v>
      </c>
      <c r="G72" s="241">
        <f t="shared" si="13"/>
        <v>0</v>
      </c>
      <c r="H72" s="241">
        <f t="shared" ref="H72:S72" si="17">H73+H74+H75+H76+H77</f>
        <v>0</v>
      </c>
      <c r="I72" s="241">
        <f t="shared" si="17"/>
        <v>0</v>
      </c>
      <c r="J72" s="241">
        <f t="shared" si="17"/>
        <v>0</v>
      </c>
      <c r="K72" s="241">
        <f t="shared" si="17"/>
        <v>0</v>
      </c>
      <c r="L72" s="241">
        <f t="shared" si="17"/>
        <v>0</v>
      </c>
      <c r="M72" s="241">
        <f t="shared" si="17"/>
        <v>0</v>
      </c>
      <c r="N72" s="241">
        <f t="shared" si="17"/>
        <v>0</v>
      </c>
      <c r="O72" s="241">
        <f t="shared" si="17"/>
        <v>0</v>
      </c>
      <c r="P72" s="241">
        <f t="shared" si="17"/>
        <v>0</v>
      </c>
      <c r="Q72" s="241">
        <f t="shared" si="17"/>
        <v>0</v>
      </c>
      <c r="R72" s="241">
        <f t="shared" si="17"/>
        <v>0</v>
      </c>
      <c r="S72" s="241">
        <f t="shared" si="17"/>
        <v>0</v>
      </c>
    </row>
    <row r="73" spans="2:19" ht="21" customHeight="1" x14ac:dyDescent="0.2">
      <c r="B73" s="438"/>
      <c r="C73" s="321"/>
      <c r="D73" s="417"/>
      <c r="E73" s="250" t="s">
        <v>60</v>
      </c>
      <c r="F73" s="250" t="s">
        <v>61</v>
      </c>
      <c r="G73" s="241">
        <f t="shared" si="13"/>
        <v>0</v>
      </c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</row>
    <row r="74" spans="2:19" ht="21" customHeight="1" x14ac:dyDescent="0.2">
      <c r="B74" s="438"/>
      <c r="C74" s="321"/>
      <c r="D74" s="417"/>
      <c r="E74" s="250" t="s">
        <v>62</v>
      </c>
      <c r="F74" s="250" t="s">
        <v>62</v>
      </c>
      <c r="G74" s="241">
        <f t="shared" si="13"/>
        <v>0</v>
      </c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</row>
    <row r="75" spans="2:19" ht="21" customHeight="1" x14ac:dyDescent="0.2">
      <c r="B75" s="438"/>
      <c r="C75" s="321"/>
      <c r="D75" s="417"/>
      <c r="E75" s="250" t="s">
        <v>63</v>
      </c>
      <c r="F75" s="250" t="s">
        <v>61</v>
      </c>
      <c r="G75" s="241">
        <f t="shared" si="13"/>
        <v>0</v>
      </c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</row>
    <row r="76" spans="2:19" ht="21" customHeight="1" x14ac:dyDescent="0.2">
      <c r="B76" s="438"/>
      <c r="C76" s="321"/>
      <c r="D76" s="417"/>
      <c r="E76" s="250" t="s">
        <v>64</v>
      </c>
      <c r="F76" s="250" t="s">
        <v>65</v>
      </c>
      <c r="G76" s="241">
        <f t="shared" si="13"/>
        <v>0</v>
      </c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</row>
    <row r="77" spans="2:19" ht="21" customHeight="1" x14ac:dyDescent="0.2">
      <c r="B77" s="438"/>
      <c r="C77" s="321"/>
      <c r="D77" s="417"/>
      <c r="E77" s="227" t="s">
        <v>64</v>
      </c>
      <c r="F77" s="227" t="s">
        <v>66</v>
      </c>
      <c r="G77" s="241">
        <f t="shared" si="13"/>
        <v>0</v>
      </c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</row>
    <row r="78" spans="2:19" ht="9.75" customHeight="1" x14ac:dyDescent="0.2">
      <c r="B78" s="438" t="s">
        <v>78</v>
      </c>
      <c r="C78" s="321" t="s">
        <v>216</v>
      </c>
      <c r="D78" s="417" t="s">
        <v>211</v>
      </c>
      <c r="E78" s="249" t="s">
        <v>58</v>
      </c>
      <c r="F78" s="249" t="s">
        <v>58</v>
      </c>
      <c r="G78" s="241">
        <f t="shared" si="13"/>
        <v>0</v>
      </c>
      <c r="H78" s="241">
        <f t="shared" ref="H78:S78" si="18">H79+H80+H81+H82+H83</f>
        <v>0</v>
      </c>
      <c r="I78" s="241">
        <f t="shared" si="18"/>
        <v>0</v>
      </c>
      <c r="J78" s="241">
        <f t="shared" si="18"/>
        <v>0</v>
      </c>
      <c r="K78" s="241">
        <f t="shared" si="18"/>
        <v>0</v>
      </c>
      <c r="L78" s="241">
        <f t="shared" si="18"/>
        <v>0</v>
      </c>
      <c r="M78" s="241">
        <f t="shared" si="18"/>
        <v>0</v>
      </c>
      <c r="N78" s="241">
        <f t="shared" si="18"/>
        <v>0</v>
      </c>
      <c r="O78" s="241">
        <f t="shared" si="18"/>
        <v>0</v>
      </c>
      <c r="P78" s="241">
        <f t="shared" si="18"/>
        <v>0</v>
      </c>
      <c r="Q78" s="241">
        <f t="shared" si="18"/>
        <v>0</v>
      </c>
      <c r="R78" s="241">
        <f t="shared" si="18"/>
        <v>0</v>
      </c>
      <c r="S78" s="241">
        <f t="shared" si="18"/>
        <v>0</v>
      </c>
    </row>
    <row r="79" spans="2:19" ht="33.6" customHeight="1" x14ac:dyDescent="0.2">
      <c r="B79" s="438"/>
      <c r="C79" s="321"/>
      <c r="D79" s="417"/>
      <c r="E79" s="250" t="s">
        <v>60</v>
      </c>
      <c r="F79" s="250" t="s">
        <v>61</v>
      </c>
      <c r="G79" s="241">
        <f t="shared" si="13"/>
        <v>0</v>
      </c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</row>
    <row r="80" spans="2:19" ht="31.15" customHeight="1" x14ac:dyDescent="0.2">
      <c r="B80" s="438"/>
      <c r="C80" s="321"/>
      <c r="D80" s="417"/>
      <c r="E80" s="250" t="s">
        <v>62</v>
      </c>
      <c r="F80" s="250" t="s">
        <v>62</v>
      </c>
      <c r="G80" s="241">
        <f t="shared" si="13"/>
        <v>0</v>
      </c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</row>
    <row r="81" spans="2:19" ht="9.75" customHeight="1" x14ac:dyDescent="0.2">
      <c r="B81" s="438"/>
      <c r="C81" s="321"/>
      <c r="D81" s="417"/>
      <c r="E81" s="250" t="s">
        <v>63</v>
      </c>
      <c r="F81" s="250" t="s">
        <v>61</v>
      </c>
      <c r="G81" s="241">
        <f t="shared" si="13"/>
        <v>0</v>
      </c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</row>
    <row r="82" spans="2:19" ht="21" customHeight="1" x14ac:dyDescent="0.2">
      <c r="B82" s="438"/>
      <c r="C82" s="321"/>
      <c r="D82" s="417"/>
      <c r="E82" s="250" t="s">
        <v>64</v>
      </c>
      <c r="F82" s="250" t="s">
        <v>65</v>
      </c>
      <c r="G82" s="241">
        <f t="shared" si="13"/>
        <v>0</v>
      </c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</row>
    <row r="83" spans="2:19" x14ac:dyDescent="0.2">
      <c r="B83" s="438"/>
      <c r="C83" s="321"/>
      <c r="D83" s="417"/>
      <c r="E83" s="227" t="s">
        <v>64</v>
      </c>
      <c r="F83" s="227" t="s">
        <v>66</v>
      </c>
      <c r="G83" s="241">
        <f t="shared" si="13"/>
        <v>0</v>
      </c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</row>
    <row r="84" spans="2:19" x14ac:dyDescent="0.2">
      <c r="B84" s="246" t="s">
        <v>79</v>
      </c>
      <c r="C84" s="68" t="s">
        <v>217</v>
      </c>
      <c r="D84" s="227" t="s">
        <v>58</v>
      </c>
      <c r="E84" s="227" t="s">
        <v>58</v>
      </c>
      <c r="F84" s="227" t="s">
        <v>58</v>
      </c>
      <c r="G84" s="241">
        <f>H83+I83+J83+K83+L83+M83+N83+O83+P83+Q83+R83+S83</f>
        <v>0</v>
      </c>
      <c r="H84" s="254">
        <f t="shared" ref="H84:S84" si="19">H86+H92</f>
        <v>0</v>
      </c>
      <c r="I84" s="254">
        <f t="shared" si="19"/>
        <v>0</v>
      </c>
      <c r="J84" s="254">
        <f t="shared" si="19"/>
        <v>0</v>
      </c>
      <c r="K84" s="254">
        <f t="shared" si="19"/>
        <v>0</v>
      </c>
      <c r="L84" s="254">
        <f t="shared" si="19"/>
        <v>0</v>
      </c>
      <c r="M84" s="254">
        <f t="shared" si="19"/>
        <v>0</v>
      </c>
      <c r="N84" s="254">
        <f t="shared" si="19"/>
        <v>0</v>
      </c>
      <c r="O84" s="254">
        <f t="shared" si="19"/>
        <v>0</v>
      </c>
      <c r="P84" s="254">
        <f t="shared" si="19"/>
        <v>0</v>
      </c>
      <c r="Q84" s="254">
        <f t="shared" si="19"/>
        <v>0</v>
      </c>
      <c r="R84" s="254">
        <f t="shared" si="19"/>
        <v>0</v>
      </c>
      <c r="S84" s="254">
        <f t="shared" si="19"/>
        <v>0</v>
      </c>
    </row>
    <row r="85" spans="2:19" x14ac:dyDescent="0.2">
      <c r="B85" s="248" t="s">
        <v>19</v>
      </c>
      <c r="C85" s="68" t="s">
        <v>58</v>
      </c>
      <c r="D85" s="227" t="s">
        <v>58</v>
      </c>
      <c r="E85" s="227" t="s">
        <v>58</v>
      </c>
      <c r="F85" s="227" t="s">
        <v>58</v>
      </c>
      <c r="G85" s="245" t="s">
        <v>58</v>
      </c>
      <c r="H85" s="227" t="s">
        <v>58</v>
      </c>
      <c r="I85" s="227" t="s">
        <v>58</v>
      </c>
      <c r="J85" s="227" t="s">
        <v>58</v>
      </c>
      <c r="K85" s="68" t="s">
        <v>58</v>
      </c>
      <c r="L85" s="227" t="s">
        <v>58</v>
      </c>
      <c r="M85" s="227" t="s">
        <v>58</v>
      </c>
      <c r="N85" s="227" t="s">
        <v>58</v>
      </c>
      <c r="O85" s="68" t="s">
        <v>58</v>
      </c>
      <c r="P85" s="227" t="s">
        <v>58</v>
      </c>
      <c r="Q85" s="227" t="s">
        <v>58</v>
      </c>
      <c r="R85" s="227" t="s">
        <v>58</v>
      </c>
      <c r="S85" s="227" t="s">
        <v>58</v>
      </c>
    </row>
    <row r="86" spans="2:19" ht="12.75" customHeight="1" x14ac:dyDescent="0.2">
      <c r="B86" s="438" t="s">
        <v>80</v>
      </c>
      <c r="C86" s="321" t="s">
        <v>217</v>
      </c>
      <c r="D86" s="417" t="s">
        <v>224</v>
      </c>
      <c r="E86" s="249" t="s">
        <v>58</v>
      </c>
      <c r="F86" s="249" t="s">
        <v>58</v>
      </c>
      <c r="G86" s="241">
        <f t="shared" ref="G86:G97" si="20">H86+I86+J86+K86+L86+M86+N86+O86+P86+Q86+R86+S86</f>
        <v>0</v>
      </c>
      <c r="H86" s="241">
        <f t="shared" ref="H86:S86" si="21">H87+H88+H89+H90+H91</f>
        <v>0</v>
      </c>
      <c r="I86" s="241">
        <f t="shared" si="21"/>
        <v>0</v>
      </c>
      <c r="J86" s="241">
        <f t="shared" si="21"/>
        <v>0</v>
      </c>
      <c r="K86" s="241">
        <f t="shared" si="21"/>
        <v>0</v>
      </c>
      <c r="L86" s="241">
        <f t="shared" si="21"/>
        <v>0</v>
      </c>
      <c r="M86" s="241">
        <f t="shared" si="21"/>
        <v>0</v>
      </c>
      <c r="N86" s="241">
        <f t="shared" si="21"/>
        <v>0</v>
      </c>
      <c r="O86" s="241">
        <f t="shared" si="21"/>
        <v>0</v>
      </c>
      <c r="P86" s="241">
        <f t="shared" si="21"/>
        <v>0</v>
      </c>
      <c r="Q86" s="241">
        <f t="shared" si="21"/>
        <v>0</v>
      </c>
      <c r="R86" s="241">
        <f t="shared" si="21"/>
        <v>0</v>
      </c>
      <c r="S86" s="241">
        <f t="shared" si="21"/>
        <v>0</v>
      </c>
    </row>
    <row r="87" spans="2:19" x14ac:dyDescent="0.2">
      <c r="B87" s="438"/>
      <c r="C87" s="321"/>
      <c r="D87" s="417"/>
      <c r="E87" s="250" t="s">
        <v>60</v>
      </c>
      <c r="F87" s="250" t="s">
        <v>61</v>
      </c>
      <c r="G87" s="241">
        <f t="shared" si="20"/>
        <v>0</v>
      </c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</row>
    <row r="88" spans="2:19" x14ac:dyDescent="0.2">
      <c r="B88" s="438"/>
      <c r="C88" s="321"/>
      <c r="D88" s="417"/>
      <c r="E88" s="250" t="s">
        <v>62</v>
      </c>
      <c r="F88" s="250" t="s">
        <v>62</v>
      </c>
      <c r="G88" s="241">
        <f t="shared" si="20"/>
        <v>0</v>
      </c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</row>
    <row r="89" spans="2:19" x14ac:dyDescent="0.2">
      <c r="B89" s="438"/>
      <c r="C89" s="321"/>
      <c r="D89" s="417"/>
      <c r="E89" s="250" t="s">
        <v>63</v>
      </c>
      <c r="F89" s="250" t="s">
        <v>61</v>
      </c>
      <c r="G89" s="241">
        <f t="shared" si="20"/>
        <v>0</v>
      </c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</row>
    <row r="90" spans="2:19" x14ac:dyDescent="0.2">
      <c r="B90" s="438"/>
      <c r="C90" s="321"/>
      <c r="D90" s="417"/>
      <c r="E90" s="250" t="s">
        <v>64</v>
      </c>
      <c r="F90" s="250" t="s">
        <v>65</v>
      </c>
      <c r="G90" s="241">
        <f t="shared" si="20"/>
        <v>0</v>
      </c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</row>
    <row r="91" spans="2:19" x14ac:dyDescent="0.2">
      <c r="B91" s="438"/>
      <c r="C91" s="321"/>
      <c r="D91" s="417"/>
      <c r="E91" s="227" t="s">
        <v>64</v>
      </c>
      <c r="F91" s="227" t="s">
        <v>66</v>
      </c>
      <c r="G91" s="241">
        <f t="shared" si="20"/>
        <v>0</v>
      </c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</row>
    <row r="92" spans="2:19" ht="12.75" customHeight="1" x14ac:dyDescent="0.2">
      <c r="B92" s="438"/>
      <c r="C92" s="321"/>
      <c r="D92" s="417" t="s">
        <v>211</v>
      </c>
      <c r="E92" s="249" t="s">
        <v>58</v>
      </c>
      <c r="F92" s="249" t="s">
        <v>58</v>
      </c>
      <c r="G92" s="241">
        <f t="shared" si="20"/>
        <v>0</v>
      </c>
      <c r="H92" s="241">
        <f t="shared" ref="H92:S92" si="22">H93+H94+H95+H96+H97</f>
        <v>0</v>
      </c>
      <c r="I92" s="241">
        <f t="shared" si="22"/>
        <v>0</v>
      </c>
      <c r="J92" s="241">
        <f t="shared" si="22"/>
        <v>0</v>
      </c>
      <c r="K92" s="241">
        <f t="shared" si="22"/>
        <v>0</v>
      </c>
      <c r="L92" s="241">
        <f t="shared" si="22"/>
        <v>0</v>
      </c>
      <c r="M92" s="241">
        <f t="shared" si="22"/>
        <v>0</v>
      </c>
      <c r="N92" s="241">
        <f t="shared" si="22"/>
        <v>0</v>
      </c>
      <c r="O92" s="241">
        <f t="shared" si="22"/>
        <v>0</v>
      </c>
      <c r="P92" s="241">
        <f t="shared" si="22"/>
        <v>0</v>
      </c>
      <c r="Q92" s="241">
        <f t="shared" si="22"/>
        <v>0</v>
      </c>
      <c r="R92" s="241">
        <f t="shared" si="22"/>
        <v>0</v>
      </c>
      <c r="S92" s="241">
        <f t="shared" si="22"/>
        <v>0</v>
      </c>
    </row>
    <row r="93" spans="2:19" x14ac:dyDescent="0.2">
      <c r="B93" s="438"/>
      <c r="C93" s="321"/>
      <c r="D93" s="417"/>
      <c r="E93" s="250" t="s">
        <v>60</v>
      </c>
      <c r="F93" s="250" t="s">
        <v>61</v>
      </c>
      <c r="G93" s="241">
        <f t="shared" si="20"/>
        <v>0</v>
      </c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</row>
    <row r="94" spans="2:19" x14ac:dyDescent="0.2">
      <c r="B94" s="438"/>
      <c r="C94" s="321"/>
      <c r="D94" s="417"/>
      <c r="E94" s="250" t="s">
        <v>62</v>
      </c>
      <c r="F94" s="250" t="s">
        <v>62</v>
      </c>
      <c r="G94" s="241">
        <f t="shared" si="20"/>
        <v>0</v>
      </c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</row>
    <row r="95" spans="2:19" x14ac:dyDescent="0.2">
      <c r="B95" s="438"/>
      <c r="C95" s="321"/>
      <c r="D95" s="417"/>
      <c r="E95" s="250" t="s">
        <v>63</v>
      </c>
      <c r="F95" s="250" t="s">
        <v>61</v>
      </c>
      <c r="G95" s="241">
        <f t="shared" si="20"/>
        <v>0</v>
      </c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</row>
    <row r="96" spans="2:19" x14ac:dyDescent="0.2">
      <c r="B96" s="438"/>
      <c r="C96" s="321"/>
      <c r="D96" s="417"/>
      <c r="E96" s="250" t="s">
        <v>64</v>
      </c>
      <c r="F96" s="250" t="s">
        <v>65</v>
      </c>
      <c r="G96" s="241">
        <f t="shared" si="20"/>
        <v>0</v>
      </c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</row>
    <row r="97" spans="2:19" x14ac:dyDescent="0.2">
      <c r="B97" s="438"/>
      <c r="C97" s="321"/>
      <c r="D97" s="417"/>
      <c r="E97" s="227" t="s">
        <v>64</v>
      </c>
      <c r="F97" s="227" t="s">
        <v>66</v>
      </c>
      <c r="G97" s="241">
        <f t="shared" si="20"/>
        <v>0</v>
      </c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</row>
    <row r="98" spans="2:19" x14ac:dyDescent="0.2">
      <c r="B98" s="248" t="s">
        <v>74</v>
      </c>
      <c r="C98" s="68" t="s">
        <v>58</v>
      </c>
      <c r="D98" s="227" t="s">
        <v>58</v>
      </c>
      <c r="E98" s="227" t="s">
        <v>58</v>
      </c>
      <c r="F98" s="227" t="s">
        <v>58</v>
      </c>
      <c r="G98" s="245" t="s">
        <v>58</v>
      </c>
      <c r="H98" s="227" t="s">
        <v>58</v>
      </c>
      <c r="I98" s="227" t="s">
        <v>58</v>
      </c>
      <c r="J98" s="227" t="s">
        <v>58</v>
      </c>
      <c r="K98" s="68" t="s">
        <v>58</v>
      </c>
      <c r="L98" s="227" t="s">
        <v>58</v>
      </c>
      <c r="M98" s="227" t="s">
        <v>58</v>
      </c>
      <c r="N98" s="227" t="s">
        <v>58</v>
      </c>
      <c r="O98" s="68" t="s">
        <v>58</v>
      </c>
      <c r="P98" s="227" t="s">
        <v>58</v>
      </c>
      <c r="Q98" s="227" t="s">
        <v>58</v>
      </c>
      <c r="R98" s="227" t="s">
        <v>58</v>
      </c>
      <c r="S98" s="227" t="s">
        <v>58</v>
      </c>
    </row>
    <row r="99" spans="2:19" ht="12.75" customHeight="1" x14ac:dyDescent="0.2">
      <c r="B99" s="248" t="s">
        <v>81</v>
      </c>
      <c r="C99" s="321" t="s">
        <v>217</v>
      </c>
      <c r="D99" s="417" t="s">
        <v>211</v>
      </c>
      <c r="E99" s="227" t="s">
        <v>58</v>
      </c>
      <c r="F99" s="227" t="s">
        <v>58</v>
      </c>
      <c r="G99" s="241">
        <f>H99+I99+J99+K99+L99+M99+N99+O99+P99+Q99+R99+S99</f>
        <v>0</v>
      </c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</row>
    <row r="100" spans="2:19" ht="15" x14ac:dyDescent="0.2">
      <c r="B100" s="235" t="s">
        <v>221</v>
      </c>
      <c r="C100" s="321"/>
      <c r="D100" s="417"/>
      <c r="E100" s="227" t="s">
        <v>58</v>
      </c>
      <c r="F100" s="227" t="s">
        <v>58</v>
      </c>
      <c r="G100" s="241">
        <f>H100+I100+J100+K100+L100+M100+N100+O100+P100+Q100+R100+S100</f>
        <v>0</v>
      </c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</row>
    <row r="101" spans="2:19" ht="15" x14ac:dyDescent="0.2">
      <c r="B101" s="235" t="s">
        <v>222</v>
      </c>
      <c r="C101" s="321"/>
      <c r="D101" s="417"/>
      <c r="E101" s="227" t="s">
        <v>58</v>
      </c>
      <c r="F101" s="227" t="s">
        <v>58</v>
      </c>
      <c r="G101" s="241">
        <f>H101+I101+J101+K101+L101+M101+N101+O101+P101+Q101+R101+S101</f>
        <v>0</v>
      </c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</row>
    <row r="102" spans="2:19" x14ac:dyDescent="0.2">
      <c r="B102" s="246" t="s">
        <v>82</v>
      </c>
      <c r="C102" s="64">
        <v>226</v>
      </c>
      <c r="D102" s="230" t="s">
        <v>58</v>
      </c>
      <c r="E102" s="230" t="s">
        <v>58</v>
      </c>
      <c r="F102" s="230" t="s">
        <v>58</v>
      </c>
      <c r="G102" s="241">
        <f>H102+I102+J102+K102+L102+M102+N102+O102+P102+Q102+R102+S102</f>
        <v>0</v>
      </c>
      <c r="H102" s="253">
        <f t="shared" ref="H102:S102" si="23">H104+H112</f>
        <v>0</v>
      </c>
      <c r="I102" s="253">
        <f t="shared" si="23"/>
        <v>0</v>
      </c>
      <c r="J102" s="253">
        <f t="shared" si="23"/>
        <v>0</v>
      </c>
      <c r="K102" s="253">
        <f t="shared" si="23"/>
        <v>0</v>
      </c>
      <c r="L102" s="253">
        <f t="shared" si="23"/>
        <v>0</v>
      </c>
      <c r="M102" s="253">
        <f t="shared" si="23"/>
        <v>0</v>
      </c>
      <c r="N102" s="253">
        <f t="shared" si="23"/>
        <v>0</v>
      </c>
      <c r="O102" s="253">
        <f t="shared" si="23"/>
        <v>0</v>
      </c>
      <c r="P102" s="253">
        <f t="shared" si="23"/>
        <v>0</v>
      </c>
      <c r="Q102" s="253">
        <f t="shared" si="23"/>
        <v>0</v>
      </c>
      <c r="R102" s="253">
        <f t="shared" si="23"/>
        <v>0</v>
      </c>
      <c r="S102" s="253">
        <f t="shared" si="23"/>
        <v>0</v>
      </c>
    </row>
    <row r="103" spans="2:19" x14ac:dyDescent="0.2">
      <c r="B103" s="248" t="s">
        <v>19</v>
      </c>
      <c r="C103" s="68" t="s">
        <v>58</v>
      </c>
      <c r="D103" s="227" t="s">
        <v>58</v>
      </c>
      <c r="E103" s="227" t="s">
        <v>58</v>
      </c>
      <c r="F103" s="227" t="s">
        <v>58</v>
      </c>
      <c r="G103" s="245" t="s">
        <v>58</v>
      </c>
      <c r="H103" s="227" t="s">
        <v>58</v>
      </c>
      <c r="I103" s="227" t="s">
        <v>58</v>
      </c>
      <c r="J103" s="227" t="s">
        <v>58</v>
      </c>
      <c r="K103" s="68" t="s">
        <v>58</v>
      </c>
      <c r="L103" s="227" t="s">
        <v>58</v>
      </c>
      <c r="M103" s="227" t="s">
        <v>58</v>
      </c>
      <c r="N103" s="227" t="s">
        <v>58</v>
      </c>
      <c r="O103" s="68" t="s">
        <v>58</v>
      </c>
      <c r="P103" s="227" t="s">
        <v>58</v>
      </c>
      <c r="Q103" s="227" t="s">
        <v>58</v>
      </c>
      <c r="R103" s="227" t="s">
        <v>58</v>
      </c>
      <c r="S103" s="227" t="s">
        <v>58</v>
      </c>
    </row>
    <row r="104" spans="2:19" ht="12.75" customHeight="1" x14ac:dyDescent="0.2">
      <c r="B104" s="438" t="s">
        <v>82</v>
      </c>
      <c r="C104" s="320">
        <v>226</v>
      </c>
      <c r="D104" s="419">
        <v>243</v>
      </c>
      <c r="E104" s="249" t="s">
        <v>58</v>
      </c>
      <c r="F104" s="249" t="s">
        <v>58</v>
      </c>
      <c r="G104" s="241">
        <f t="shared" ref="G104:G109" si="24">H104+I104+J104+K104+L104+M104+N104+O104+P104+Q104+R104+S104</f>
        <v>0</v>
      </c>
      <c r="H104" s="241">
        <f t="shared" ref="H104:S104" si="25">H105+H106+H107+H108+H109</f>
        <v>0</v>
      </c>
      <c r="I104" s="241">
        <f t="shared" si="25"/>
        <v>0</v>
      </c>
      <c r="J104" s="241">
        <f t="shared" si="25"/>
        <v>0</v>
      </c>
      <c r="K104" s="241">
        <f t="shared" si="25"/>
        <v>0</v>
      </c>
      <c r="L104" s="241">
        <f t="shared" si="25"/>
        <v>0</v>
      </c>
      <c r="M104" s="241">
        <f t="shared" si="25"/>
        <v>0</v>
      </c>
      <c r="N104" s="241">
        <f t="shared" si="25"/>
        <v>0</v>
      </c>
      <c r="O104" s="241">
        <f t="shared" si="25"/>
        <v>0</v>
      </c>
      <c r="P104" s="241">
        <f t="shared" si="25"/>
        <v>0</v>
      </c>
      <c r="Q104" s="241">
        <f t="shared" si="25"/>
        <v>0</v>
      </c>
      <c r="R104" s="241">
        <f t="shared" si="25"/>
        <v>0</v>
      </c>
      <c r="S104" s="241">
        <f t="shared" si="25"/>
        <v>0</v>
      </c>
    </row>
    <row r="105" spans="2:19" x14ac:dyDescent="0.2">
      <c r="B105" s="438"/>
      <c r="C105" s="320"/>
      <c r="D105" s="419"/>
      <c r="E105" s="250" t="s">
        <v>60</v>
      </c>
      <c r="F105" s="250" t="s">
        <v>61</v>
      </c>
      <c r="G105" s="241">
        <f t="shared" si="24"/>
        <v>0</v>
      </c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</row>
    <row r="106" spans="2:19" x14ac:dyDescent="0.2">
      <c r="B106" s="438"/>
      <c r="C106" s="320"/>
      <c r="D106" s="419"/>
      <c r="E106" s="250" t="s">
        <v>62</v>
      </c>
      <c r="F106" s="250" t="s">
        <v>62</v>
      </c>
      <c r="G106" s="241">
        <f t="shared" si="24"/>
        <v>0</v>
      </c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</row>
    <row r="107" spans="2:19" x14ac:dyDescent="0.2">
      <c r="B107" s="438"/>
      <c r="C107" s="320"/>
      <c r="D107" s="419"/>
      <c r="E107" s="250" t="s">
        <v>63</v>
      </c>
      <c r="F107" s="250" t="s">
        <v>61</v>
      </c>
      <c r="G107" s="241">
        <f t="shared" si="24"/>
        <v>0</v>
      </c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</row>
    <row r="108" spans="2:19" x14ac:dyDescent="0.2">
      <c r="B108" s="438"/>
      <c r="C108" s="320"/>
      <c r="D108" s="419"/>
      <c r="E108" s="250" t="s">
        <v>64</v>
      </c>
      <c r="F108" s="250" t="s">
        <v>65</v>
      </c>
      <c r="G108" s="241">
        <f t="shared" si="24"/>
        <v>0</v>
      </c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</row>
    <row r="109" spans="2:19" x14ac:dyDescent="0.2">
      <c r="B109" s="438"/>
      <c r="C109" s="320"/>
      <c r="D109" s="419"/>
      <c r="E109" s="227" t="s">
        <v>64</v>
      </c>
      <c r="F109" s="227" t="s">
        <v>66</v>
      </c>
      <c r="G109" s="241">
        <f t="shared" si="24"/>
        <v>0</v>
      </c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</row>
    <row r="110" spans="2:19" x14ac:dyDescent="0.2">
      <c r="B110" s="248" t="s">
        <v>74</v>
      </c>
      <c r="C110" s="68" t="s">
        <v>58</v>
      </c>
      <c r="D110" s="227" t="s">
        <v>58</v>
      </c>
      <c r="E110" s="227" t="s">
        <v>58</v>
      </c>
      <c r="F110" s="227" t="s">
        <v>58</v>
      </c>
      <c r="G110" s="245" t="s">
        <v>58</v>
      </c>
      <c r="H110" s="227" t="s">
        <v>58</v>
      </c>
      <c r="I110" s="227" t="s">
        <v>58</v>
      </c>
      <c r="J110" s="227" t="s">
        <v>58</v>
      </c>
      <c r="K110" s="68" t="s">
        <v>58</v>
      </c>
      <c r="L110" s="227" t="s">
        <v>58</v>
      </c>
      <c r="M110" s="227" t="s">
        <v>58</v>
      </c>
      <c r="N110" s="227" t="s">
        <v>58</v>
      </c>
      <c r="O110" s="68" t="s">
        <v>58</v>
      </c>
      <c r="P110" s="227" t="s">
        <v>58</v>
      </c>
      <c r="Q110" s="227" t="s">
        <v>58</v>
      </c>
      <c r="R110" s="227" t="s">
        <v>58</v>
      </c>
      <c r="S110" s="227" t="s">
        <v>58</v>
      </c>
    </row>
    <row r="111" spans="2:19" x14ac:dyDescent="0.2">
      <c r="B111" s="248" t="s">
        <v>83</v>
      </c>
      <c r="C111" s="223" t="s">
        <v>58</v>
      </c>
      <c r="D111" s="224" t="s">
        <v>58</v>
      </c>
      <c r="E111" s="224" t="s">
        <v>58</v>
      </c>
      <c r="F111" s="224" t="s">
        <v>58</v>
      </c>
      <c r="G111" s="241">
        <f t="shared" ref="G111:G118" si="26">H111+I111+J111+K111+L111+M111+N111+O111+P111+Q111+R111+S111</f>
        <v>0</v>
      </c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</row>
    <row r="112" spans="2:19" ht="12.75" customHeight="1" x14ac:dyDescent="0.2">
      <c r="B112" s="438" t="s">
        <v>82</v>
      </c>
      <c r="C112" s="320">
        <v>226</v>
      </c>
      <c r="D112" s="419">
        <v>244</v>
      </c>
      <c r="E112" s="249" t="s">
        <v>58</v>
      </c>
      <c r="F112" s="249" t="s">
        <v>58</v>
      </c>
      <c r="G112" s="241">
        <f t="shared" si="26"/>
        <v>0</v>
      </c>
      <c r="H112" s="241">
        <f t="shared" ref="H112:S112" si="27">H113+H114+H115+H116+H117</f>
        <v>0</v>
      </c>
      <c r="I112" s="241">
        <f t="shared" si="27"/>
        <v>0</v>
      </c>
      <c r="J112" s="241">
        <f t="shared" si="27"/>
        <v>0</v>
      </c>
      <c r="K112" s="241">
        <f t="shared" si="27"/>
        <v>0</v>
      </c>
      <c r="L112" s="241">
        <f t="shared" si="27"/>
        <v>0</v>
      </c>
      <c r="M112" s="241">
        <f t="shared" si="27"/>
        <v>0</v>
      </c>
      <c r="N112" s="241">
        <f t="shared" si="27"/>
        <v>0</v>
      </c>
      <c r="O112" s="241">
        <f t="shared" si="27"/>
        <v>0</v>
      </c>
      <c r="P112" s="241">
        <f t="shared" si="27"/>
        <v>0</v>
      </c>
      <c r="Q112" s="241">
        <f t="shared" si="27"/>
        <v>0</v>
      </c>
      <c r="R112" s="241">
        <f t="shared" si="27"/>
        <v>0</v>
      </c>
      <c r="S112" s="241">
        <f t="shared" si="27"/>
        <v>0</v>
      </c>
    </row>
    <row r="113" spans="2:19" x14ac:dyDescent="0.2">
      <c r="B113" s="438"/>
      <c r="C113" s="320"/>
      <c r="D113" s="419"/>
      <c r="E113" s="250" t="s">
        <v>60</v>
      </c>
      <c r="F113" s="250" t="s">
        <v>61</v>
      </c>
      <c r="G113" s="241">
        <f t="shared" si="26"/>
        <v>0</v>
      </c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</row>
    <row r="114" spans="2:19" x14ac:dyDescent="0.2">
      <c r="B114" s="438"/>
      <c r="C114" s="320"/>
      <c r="D114" s="419"/>
      <c r="E114" s="250" t="s">
        <v>62</v>
      </c>
      <c r="F114" s="250" t="s">
        <v>62</v>
      </c>
      <c r="G114" s="241">
        <f t="shared" si="26"/>
        <v>0</v>
      </c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</row>
    <row r="115" spans="2:19" x14ac:dyDescent="0.2">
      <c r="B115" s="438"/>
      <c r="C115" s="320"/>
      <c r="D115" s="419"/>
      <c r="E115" s="250" t="s">
        <v>63</v>
      </c>
      <c r="F115" s="250" t="s">
        <v>61</v>
      </c>
      <c r="G115" s="241">
        <f t="shared" si="26"/>
        <v>0</v>
      </c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</row>
    <row r="116" spans="2:19" x14ac:dyDescent="0.2">
      <c r="B116" s="438"/>
      <c r="C116" s="320"/>
      <c r="D116" s="419"/>
      <c r="E116" s="250" t="s">
        <v>64</v>
      </c>
      <c r="F116" s="250" t="s">
        <v>65</v>
      </c>
      <c r="G116" s="241">
        <f t="shared" si="26"/>
        <v>0</v>
      </c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</row>
    <row r="117" spans="2:19" x14ac:dyDescent="0.2">
      <c r="B117" s="438"/>
      <c r="C117" s="320"/>
      <c r="D117" s="419"/>
      <c r="E117" s="227" t="s">
        <v>64</v>
      </c>
      <c r="F117" s="227" t="s">
        <v>66</v>
      </c>
      <c r="G117" s="241">
        <f t="shared" si="26"/>
        <v>0</v>
      </c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</row>
    <row r="118" spans="2:19" ht="25.5" x14ac:dyDescent="0.2">
      <c r="B118" s="246" t="s">
        <v>84</v>
      </c>
      <c r="C118" s="64">
        <v>240</v>
      </c>
      <c r="D118" s="232" t="s">
        <v>58</v>
      </c>
      <c r="E118" s="232" t="s">
        <v>58</v>
      </c>
      <c r="F118" s="232" t="s">
        <v>58</v>
      </c>
      <c r="G118" s="241">
        <f t="shared" si="26"/>
        <v>0</v>
      </c>
      <c r="H118" s="247">
        <f t="shared" ref="H118:S118" si="28">H120</f>
        <v>0</v>
      </c>
      <c r="I118" s="247">
        <f t="shared" si="28"/>
        <v>0</v>
      </c>
      <c r="J118" s="247">
        <f t="shared" si="28"/>
        <v>0</v>
      </c>
      <c r="K118" s="247">
        <f t="shared" si="28"/>
        <v>0</v>
      </c>
      <c r="L118" s="247">
        <f t="shared" si="28"/>
        <v>0</v>
      </c>
      <c r="M118" s="247">
        <f t="shared" si="28"/>
        <v>0</v>
      </c>
      <c r="N118" s="247">
        <f t="shared" si="28"/>
        <v>0</v>
      </c>
      <c r="O118" s="247">
        <f t="shared" si="28"/>
        <v>0</v>
      </c>
      <c r="P118" s="247">
        <f t="shared" si="28"/>
        <v>0</v>
      </c>
      <c r="Q118" s="247">
        <f t="shared" si="28"/>
        <v>0</v>
      </c>
      <c r="R118" s="247">
        <f t="shared" si="28"/>
        <v>0</v>
      </c>
      <c r="S118" s="247">
        <f t="shared" si="28"/>
        <v>0</v>
      </c>
    </row>
    <row r="119" spans="2:19" x14ac:dyDescent="0.2">
      <c r="B119" s="248" t="s">
        <v>74</v>
      </c>
      <c r="C119" s="68" t="s">
        <v>58</v>
      </c>
      <c r="D119" s="227" t="s">
        <v>58</v>
      </c>
      <c r="E119" s="227" t="s">
        <v>58</v>
      </c>
      <c r="F119" s="227" t="s">
        <v>58</v>
      </c>
      <c r="G119" s="245" t="s">
        <v>58</v>
      </c>
      <c r="H119" s="227" t="s">
        <v>58</v>
      </c>
      <c r="I119" s="227" t="s">
        <v>58</v>
      </c>
      <c r="J119" s="227" t="s">
        <v>58</v>
      </c>
      <c r="K119" s="68" t="s">
        <v>58</v>
      </c>
      <c r="L119" s="227" t="s">
        <v>58</v>
      </c>
      <c r="M119" s="227" t="s">
        <v>58</v>
      </c>
      <c r="N119" s="227" t="s">
        <v>58</v>
      </c>
      <c r="O119" s="68" t="s">
        <v>58</v>
      </c>
      <c r="P119" s="227" t="s">
        <v>58</v>
      </c>
      <c r="Q119" s="227" t="s">
        <v>58</v>
      </c>
      <c r="R119" s="227" t="s">
        <v>58</v>
      </c>
      <c r="S119" s="227" t="s">
        <v>58</v>
      </c>
    </row>
    <row r="120" spans="2:19" ht="12.75" customHeight="1" x14ac:dyDescent="0.2">
      <c r="B120" s="438" t="s">
        <v>85</v>
      </c>
      <c r="C120" s="320">
        <v>241</v>
      </c>
      <c r="D120" s="419" t="s">
        <v>58</v>
      </c>
      <c r="E120" s="249" t="s">
        <v>58</v>
      </c>
      <c r="F120" s="249" t="s">
        <v>58</v>
      </c>
      <c r="G120" s="241">
        <f t="shared" ref="G120:G126" si="29">H120+I120+J120+K120+L120+M120+N120+O120+P120+Q120+R120+S120</f>
        <v>0</v>
      </c>
      <c r="H120" s="241">
        <f t="shared" ref="H120:S120" si="30">H121+H122+H123+H124+H125</f>
        <v>0</v>
      </c>
      <c r="I120" s="241">
        <f t="shared" si="30"/>
        <v>0</v>
      </c>
      <c r="J120" s="241">
        <f t="shared" si="30"/>
        <v>0</v>
      </c>
      <c r="K120" s="241">
        <f t="shared" si="30"/>
        <v>0</v>
      </c>
      <c r="L120" s="241">
        <f t="shared" si="30"/>
        <v>0</v>
      </c>
      <c r="M120" s="241">
        <f t="shared" si="30"/>
        <v>0</v>
      </c>
      <c r="N120" s="241">
        <f t="shared" si="30"/>
        <v>0</v>
      </c>
      <c r="O120" s="241">
        <f t="shared" si="30"/>
        <v>0</v>
      </c>
      <c r="P120" s="241">
        <f t="shared" si="30"/>
        <v>0</v>
      </c>
      <c r="Q120" s="241">
        <f t="shared" si="30"/>
        <v>0</v>
      </c>
      <c r="R120" s="241">
        <f t="shared" si="30"/>
        <v>0</v>
      </c>
      <c r="S120" s="241">
        <f t="shared" si="30"/>
        <v>0</v>
      </c>
    </row>
    <row r="121" spans="2:19" x14ac:dyDescent="0.2">
      <c r="B121" s="438"/>
      <c r="C121" s="320"/>
      <c r="D121" s="419"/>
      <c r="E121" s="250" t="s">
        <v>60</v>
      </c>
      <c r="F121" s="250" t="s">
        <v>61</v>
      </c>
      <c r="G121" s="241">
        <f t="shared" si="29"/>
        <v>0</v>
      </c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</row>
    <row r="122" spans="2:19" x14ac:dyDescent="0.2">
      <c r="B122" s="438"/>
      <c r="C122" s="320"/>
      <c r="D122" s="419"/>
      <c r="E122" s="250" t="s">
        <v>62</v>
      </c>
      <c r="F122" s="250" t="s">
        <v>62</v>
      </c>
      <c r="G122" s="241">
        <f t="shared" si="29"/>
        <v>0</v>
      </c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</row>
    <row r="123" spans="2:19" x14ac:dyDescent="0.2">
      <c r="B123" s="438"/>
      <c r="C123" s="320"/>
      <c r="D123" s="419"/>
      <c r="E123" s="250" t="s">
        <v>63</v>
      </c>
      <c r="F123" s="250" t="s">
        <v>61</v>
      </c>
      <c r="G123" s="241">
        <f t="shared" si="29"/>
        <v>0</v>
      </c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</row>
    <row r="124" spans="2:19" x14ac:dyDescent="0.2">
      <c r="B124" s="438"/>
      <c r="C124" s="320"/>
      <c r="D124" s="419"/>
      <c r="E124" s="250" t="s">
        <v>64</v>
      </c>
      <c r="F124" s="250" t="s">
        <v>65</v>
      </c>
      <c r="G124" s="241">
        <f t="shared" si="29"/>
        <v>0</v>
      </c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</row>
    <row r="125" spans="2:19" x14ac:dyDescent="0.2">
      <c r="B125" s="438"/>
      <c r="C125" s="320"/>
      <c r="D125" s="419"/>
      <c r="E125" s="227" t="s">
        <v>64</v>
      </c>
      <c r="F125" s="227" t="s">
        <v>66</v>
      </c>
      <c r="G125" s="241">
        <f t="shared" si="29"/>
        <v>0</v>
      </c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</row>
    <row r="126" spans="2:19" x14ac:dyDescent="0.2">
      <c r="B126" s="246" t="s">
        <v>86</v>
      </c>
      <c r="C126" s="223" t="s">
        <v>273</v>
      </c>
      <c r="D126" s="224" t="s">
        <v>58</v>
      </c>
      <c r="E126" s="224" t="s">
        <v>58</v>
      </c>
      <c r="F126" s="224" t="s">
        <v>58</v>
      </c>
      <c r="G126" s="241">
        <f t="shared" si="29"/>
        <v>0</v>
      </c>
      <c r="H126" s="247">
        <f t="shared" ref="H126:S126" si="31">H128+H134</f>
        <v>0</v>
      </c>
      <c r="I126" s="247">
        <f t="shared" si="31"/>
        <v>0</v>
      </c>
      <c r="J126" s="247">
        <f t="shared" si="31"/>
        <v>0</v>
      </c>
      <c r="K126" s="247">
        <f t="shared" si="31"/>
        <v>0</v>
      </c>
      <c r="L126" s="247">
        <f t="shared" si="31"/>
        <v>0</v>
      </c>
      <c r="M126" s="247">
        <f t="shared" si="31"/>
        <v>0</v>
      </c>
      <c r="N126" s="247">
        <f t="shared" si="31"/>
        <v>0</v>
      </c>
      <c r="O126" s="247">
        <f t="shared" si="31"/>
        <v>0</v>
      </c>
      <c r="P126" s="247">
        <f t="shared" si="31"/>
        <v>0</v>
      </c>
      <c r="Q126" s="247">
        <f t="shared" si="31"/>
        <v>0</v>
      </c>
      <c r="R126" s="247">
        <f t="shared" si="31"/>
        <v>0</v>
      </c>
      <c r="S126" s="247">
        <f t="shared" si="31"/>
        <v>0</v>
      </c>
    </row>
    <row r="127" spans="2:19" x14ac:dyDescent="0.2">
      <c r="B127" s="248" t="s">
        <v>74</v>
      </c>
      <c r="C127" s="68" t="s">
        <v>58</v>
      </c>
      <c r="D127" s="227" t="s">
        <v>58</v>
      </c>
      <c r="E127" s="227" t="s">
        <v>58</v>
      </c>
      <c r="F127" s="227" t="s">
        <v>58</v>
      </c>
      <c r="G127" s="245" t="s">
        <v>58</v>
      </c>
      <c r="H127" s="227" t="s">
        <v>58</v>
      </c>
      <c r="I127" s="227" t="s">
        <v>58</v>
      </c>
      <c r="J127" s="227" t="s">
        <v>58</v>
      </c>
      <c r="K127" s="68" t="s">
        <v>58</v>
      </c>
      <c r="L127" s="227" t="s">
        <v>58</v>
      </c>
      <c r="M127" s="227" t="s">
        <v>58</v>
      </c>
      <c r="N127" s="227" t="s">
        <v>58</v>
      </c>
      <c r="O127" s="68" t="s">
        <v>58</v>
      </c>
      <c r="P127" s="227" t="s">
        <v>58</v>
      </c>
      <c r="Q127" s="227" t="s">
        <v>58</v>
      </c>
      <c r="R127" s="227" t="s">
        <v>58</v>
      </c>
      <c r="S127" s="227" t="s">
        <v>58</v>
      </c>
    </row>
    <row r="128" spans="2:19" ht="12.75" customHeight="1" x14ac:dyDescent="0.2">
      <c r="B128" s="438" t="s">
        <v>87</v>
      </c>
      <c r="C128" s="321" t="s">
        <v>274</v>
      </c>
      <c r="D128" s="417" t="s">
        <v>229</v>
      </c>
      <c r="E128" s="249" t="s">
        <v>58</v>
      </c>
      <c r="F128" s="249" t="s">
        <v>58</v>
      </c>
      <c r="G128" s="241">
        <f t="shared" ref="G128:G140" si="32">H128+I128+J128+K128+L128+M128+N128+O128+P128+Q128+R128+S128</f>
        <v>0</v>
      </c>
      <c r="H128" s="241">
        <f t="shared" ref="H128:S128" si="33">H129+H130+H131+H132+H133</f>
        <v>0</v>
      </c>
      <c r="I128" s="241">
        <f t="shared" si="33"/>
        <v>0</v>
      </c>
      <c r="J128" s="241">
        <f t="shared" si="33"/>
        <v>0</v>
      </c>
      <c r="K128" s="241">
        <f t="shared" si="33"/>
        <v>0</v>
      </c>
      <c r="L128" s="241">
        <f t="shared" si="33"/>
        <v>0</v>
      </c>
      <c r="M128" s="241">
        <f t="shared" si="33"/>
        <v>0</v>
      </c>
      <c r="N128" s="241">
        <f t="shared" si="33"/>
        <v>0</v>
      </c>
      <c r="O128" s="241">
        <f t="shared" si="33"/>
        <v>0</v>
      </c>
      <c r="P128" s="241">
        <f t="shared" si="33"/>
        <v>0</v>
      </c>
      <c r="Q128" s="241">
        <f t="shared" si="33"/>
        <v>0</v>
      </c>
      <c r="R128" s="241">
        <f t="shared" si="33"/>
        <v>0</v>
      </c>
      <c r="S128" s="241">
        <f t="shared" si="33"/>
        <v>0</v>
      </c>
    </row>
    <row r="129" spans="2:19" x14ac:dyDescent="0.2">
      <c r="B129" s="438"/>
      <c r="C129" s="321"/>
      <c r="D129" s="417"/>
      <c r="E129" s="250" t="s">
        <v>60</v>
      </c>
      <c r="F129" s="250" t="s">
        <v>61</v>
      </c>
      <c r="G129" s="241">
        <f t="shared" si="32"/>
        <v>0</v>
      </c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</row>
    <row r="130" spans="2:19" x14ac:dyDescent="0.2">
      <c r="B130" s="438"/>
      <c r="C130" s="321"/>
      <c r="D130" s="417"/>
      <c r="E130" s="250" t="s">
        <v>62</v>
      </c>
      <c r="F130" s="250" t="s">
        <v>62</v>
      </c>
      <c r="G130" s="241">
        <f t="shared" si="32"/>
        <v>0</v>
      </c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</row>
    <row r="131" spans="2:19" x14ac:dyDescent="0.2">
      <c r="B131" s="438"/>
      <c r="C131" s="321"/>
      <c r="D131" s="417"/>
      <c r="E131" s="250" t="s">
        <v>63</v>
      </c>
      <c r="F131" s="250" t="s">
        <v>61</v>
      </c>
      <c r="G131" s="241">
        <f t="shared" si="32"/>
        <v>0</v>
      </c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</row>
    <row r="132" spans="2:19" x14ac:dyDescent="0.2">
      <c r="B132" s="438"/>
      <c r="C132" s="321"/>
      <c r="D132" s="417"/>
      <c r="E132" s="250" t="s">
        <v>64</v>
      </c>
      <c r="F132" s="250" t="s">
        <v>65</v>
      </c>
      <c r="G132" s="241">
        <f t="shared" si="32"/>
        <v>0</v>
      </c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</row>
    <row r="133" spans="2:19" x14ac:dyDescent="0.2">
      <c r="B133" s="438"/>
      <c r="C133" s="321"/>
      <c r="D133" s="417"/>
      <c r="E133" s="227" t="s">
        <v>64</v>
      </c>
      <c r="F133" s="227" t="s">
        <v>66</v>
      </c>
      <c r="G133" s="241">
        <f t="shared" si="32"/>
        <v>0</v>
      </c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</row>
    <row r="134" spans="2:19" ht="12.75" customHeight="1" x14ac:dyDescent="0.2">
      <c r="B134" s="438" t="s">
        <v>88</v>
      </c>
      <c r="C134" s="321" t="s">
        <v>228</v>
      </c>
      <c r="D134" s="417" t="s">
        <v>58</v>
      </c>
      <c r="E134" s="249" t="s">
        <v>58</v>
      </c>
      <c r="F134" s="249" t="s">
        <v>58</v>
      </c>
      <c r="G134" s="241">
        <f t="shared" si="32"/>
        <v>0</v>
      </c>
      <c r="H134" s="241">
        <f t="shared" ref="H134:S134" si="34">H135+H136+H137+H138+H139</f>
        <v>0</v>
      </c>
      <c r="I134" s="241">
        <f t="shared" si="34"/>
        <v>0</v>
      </c>
      <c r="J134" s="241">
        <f t="shared" si="34"/>
        <v>0</v>
      </c>
      <c r="K134" s="241">
        <f t="shared" si="34"/>
        <v>0</v>
      </c>
      <c r="L134" s="241">
        <f t="shared" si="34"/>
        <v>0</v>
      </c>
      <c r="M134" s="241">
        <f t="shared" si="34"/>
        <v>0</v>
      </c>
      <c r="N134" s="241">
        <f t="shared" si="34"/>
        <v>0</v>
      </c>
      <c r="O134" s="241">
        <f t="shared" si="34"/>
        <v>0</v>
      </c>
      <c r="P134" s="241">
        <f t="shared" si="34"/>
        <v>0</v>
      </c>
      <c r="Q134" s="241">
        <f t="shared" si="34"/>
        <v>0</v>
      </c>
      <c r="R134" s="241">
        <f t="shared" si="34"/>
        <v>0</v>
      </c>
      <c r="S134" s="241">
        <f t="shared" si="34"/>
        <v>0</v>
      </c>
    </row>
    <row r="135" spans="2:19" x14ac:dyDescent="0.2">
      <c r="B135" s="438"/>
      <c r="C135" s="321"/>
      <c r="D135" s="417"/>
      <c r="E135" s="250" t="s">
        <v>60</v>
      </c>
      <c r="F135" s="250" t="s">
        <v>61</v>
      </c>
      <c r="G135" s="241">
        <f t="shared" si="32"/>
        <v>0</v>
      </c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</row>
    <row r="136" spans="2:19" x14ac:dyDescent="0.2">
      <c r="B136" s="438"/>
      <c r="C136" s="321"/>
      <c r="D136" s="417"/>
      <c r="E136" s="250" t="s">
        <v>62</v>
      </c>
      <c r="F136" s="250" t="s">
        <v>62</v>
      </c>
      <c r="G136" s="241">
        <f t="shared" si="32"/>
        <v>0</v>
      </c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</row>
    <row r="137" spans="2:19" x14ac:dyDescent="0.2">
      <c r="B137" s="438"/>
      <c r="C137" s="321"/>
      <c r="D137" s="417"/>
      <c r="E137" s="250" t="s">
        <v>63</v>
      </c>
      <c r="F137" s="250" t="s">
        <v>61</v>
      </c>
      <c r="G137" s="241">
        <f t="shared" si="32"/>
        <v>0</v>
      </c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</row>
    <row r="138" spans="2:19" x14ac:dyDescent="0.2">
      <c r="B138" s="438"/>
      <c r="C138" s="321"/>
      <c r="D138" s="417"/>
      <c r="E138" s="250" t="s">
        <v>64</v>
      </c>
      <c r="F138" s="250" t="s">
        <v>65</v>
      </c>
      <c r="G138" s="241">
        <f t="shared" si="32"/>
        <v>0</v>
      </c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</row>
    <row r="139" spans="2:19" x14ac:dyDescent="0.2">
      <c r="B139" s="438"/>
      <c r="C139" s="321"/>
      <c r="D139" s="417"/>
      <c r="E139" s="227" t="s">
        <v>64</v>
      </c>
      <c r="F139" s="227" t="s">
        <v>66</v>
      </c>
      <c r="G139" s="241">
        <f t="shared" si="32"/>
        <v>0</v>
      </c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</row>
    <row r="140" spans="2:19" x14ac:dyDescent="0.2">
      <c r="B140" s="246" t="s">
        <v>89</v>
      </c>
      <c r="C140" s="223" t="s">
        <v>230</v>
      </c>
      <c r="D140" s="224" t="s">
        <v>58</v>
      </c>
      <c r="E140" s="224" t="s">
        <v>58</v>
      </c>
      <c r="F140" s="224" t="s">
        <v>58</v>
      </c>
      <c r="G140" s="241">
        <f t="shared" si="32"/>
        <v>0</v>
      </c>
      <c r="H140" s="247">
        <f t="shared" ref="H140:S140" si="35">H142+H148+H160+H166+H172+H178+H184</f>
        <v>0</v>
      </c>
      <c r="I140" s="247">
        <f t="shared" si="35"/>
        <v>0</v>
      </c>
      <c r="J140" s="247">
        <f t="shared" si="35"/>
        <v>0</v>
      </c>
      <c r="K140" s="247">
        <f t="shared" si="35"/>
        <v>0</v>
      </c>
      <c r="L140" s="247">
        <f t="shared" si="35"/>
        <v>0</v>
      </c>
      <c r="M140" s="247">
        <f t="shared" si="35"/>
        <v>0</v>
      </c>
      <c r="N140" s="247">
        <f t="shared" si="35"/>
        <v>0</v>
      </c>
      <c r="O140" s="247">
        <f t="shared" si="35"/>
        <v>0</v>
      </c>
      <c r="P140" s="247">
        <f t="shared" si="35"/>
        <v>0</v>
      </c>
      <c r="Q140" s="247">
        <f t="shared" si="35"/>
        <v>0</v>
      </c>
      <c r="R140" s="247">
        <f t="shared" si="35"/>
        <v>0</v>
      </c>
      <c r="S140" s="247">
        <f t="shared" si="35"/>
        <v>0</v>
      </c>
    </row>
    <row r="141" spans="2:19" x14ac:dyDescent="0.2">
      <c r="B141" s="248" t="s">
        <v>19</v>
      </c>
      <c r="C141" s="68" t="s">
        <v>58</v>
      </c>
      <c r="D141" s="227" t="s">
        <v>58</v>
      </c>
      <c r="E141" s="227" t="s">
        <v>58</v>
      </c>
      <c r="F141" s="227" t="s">
        <v>58</v>
      </c>
      <c r="G141" s="241" t="s">
        <v>58</v>
      </c>
      <c r="H141" s="227" t="s">
        <v>58</v>
      </c>
      <c r="I141" s="227" t="s">
        <v>58</v>
      </c>
      <c r="J141" s="227" t="s">
        <v>58</v>
      </c>
      <c r="K141" s="68" t="s">
        <v>58</v>
      </c>
      <c r="L141" s="227" t="s">
        <v>58</v>
      </c>
      <c r="M141" s="227" t="s">
        <v>58</v>
      </c>
      <c r="N141" s="227" t="s">
        <v>58</v>
      </c>
      <c r="O141" s="68" t="s">
        <v>58</v>
      </c>
      <c r="P141" s="227" t="s">
        <v>58</v>
      </c>
      <c r="Q141" s="227" t="s">
        <v>58</v>
      </c>
      <c r="R141" s="227" t="s">
        <v>58</v>
      </c>
      <c r="S141" s="227" t="s">
        <v>58</v>
      </c>
    </row>
    <row r="142" spans="2:19" ht="12.75" customHeight="1" x14ac:dyDescent="0.2">
      <c r="B142" s="418" t="s">
        <v>89</v>
      </c>
      <c r="C142" s="321" t="s">
        <v>275</v>
      </c>
      <c r="D142" s="417" t="s">
        <v>69</v>
      </c>
      <c r="E142" s="249" t="s">
        <v>58</v>
      </c>
      <c r="F142" s="249" t="s">
        <v>58</v>
      </c>
      <c r="G142" s="241">
        <f t="shared" ref="G142:G173" si="36">H142+I142+J142+K142+L142+M142+N142+O142+P142+Q142+R142+S142</f>
        <v>0</v>
      </c>
      <c r="H142" s="241">
        <f t="shared" ref="H142:S142" si="37">H143+H144+H145+H146+H147</f>
        <v>0</v>
      </c>
      <c r="I142" s="241">
        <f t="shared" si="37"/>
        <v>0</v>
      </c>
      <c r="J142" s="241">
        <f t="shared" si="37"/>
        <v>0</v>
      </c>
      <c r="K142" s="241">
        <f t="shared" si="37"/>
        <v>0</v>
      </c>
      <c r="L142" s="241">
        <f t="shared" si="37"/>
        <v>0</v>
      </c>
      <c r="M142" s="241">
        <f t="shared" si="37"/>
        <v>0</v>
      </c>
      <c r="N142" s="241">
        <f t="shared" si="37"/>
        <v>0</v>
      </c>
      <c r="O142" s="241">
        <f t="shared" si="37"/>
        <v>0</v>
      </c>
      <c r="P142" s="241">
        <f t="shared" si="37"/>
        <v>0</v>
      </c>
      <c r="Q142" s="241">
        <f t="shared" si="37"/>
        <v>0</v>
      </c>
      <c r="R142" s="241">
        <f t="shared" si="37"/>
        <v>0</v>
      </c>
      <c r="S142" s="241">
        <f t="shared" si="37"/>
        <v>0</v>
      </c>
    </row>
    <row r="143" spans="2:19" x14ac:dyDescent="0.2">
      <c r="B143" s="418"/>
      <c r="C143" s="321"/>
      <c r="D143" s="417"/>
      <c r="E143" s="250" t="s">
        <v>60</v>
      </c>
      <c r="F143" s="250" t="s">
        <v>61</v>
      </c>
      <c r="G143" s="241">
        <f t="shared" si="36"/>
        <v>0</v>
      </c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</row>
    <row r="144" spans="2:19" x14ac:dyDescent="0.2">
      <c r="B144" s="418"/>
      <c r="C144" s="321"/>
      <c r="D144" s="417"/>
      <c r="E144" s="250" t="s">
        <v>62</v>
      </c>
      <c r="F144" s="250" t="s">
        <v>62</v>
      </c>
      <c r="G144" s="241">
        <f t="shared" si="36"/>
        <v>0</v>
      </c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</row>
    <row r="145" spans="2:19" x14ac:dyDescent="0.2">
      <c r="B145" s="418"/>
      <c r="C145" s="321"/>
      <c r="D145" s="417"/>
      <c r="E145" s="250" t="s">
        <v>63</v>
      </c>
      <c r="F145" s="250" t="s">
        <v>61</v>
      </c>
      <c r="G145" s="241">
        <f t="shared" si="36"/>
        <v>0</v>
      </c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</row>
    <row r="146" spans="2:19" x14ac:dyDescent="0.2">
      <c r="B146" s="418"/>
      <c r="C146" s="321"/>
      <c r="D146" s="417"/>
      <c r="E146" s="250" t="s">
        <v>64</v>
      </c>
      <c r="F146" s="250" t="s">
        <v>65</v>
      </c>
      <c r="G146" s="241">
        <f t="shared" si="36"/>
        <v>0</v>
      </c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</row>
    <row r="147" spans="2:19" x14ac:dyDescent="0.2">
      <c r="B147" s="418"/>
      <c r="C147" s="321"/>
      <c r="D147" s="417"/>
      <c r="E147" s="227" t="s">
        <v>64</v>
      </c>
      <c r="F147" s="227" t="s">
        <v>66</v>
      </c>
      <c r="G147" s="241">
        <f t="shared" si="36"/>
        <v>0</v>
      </c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</row>
    <row r="148" spans="2:19" ht="12.75" customHeight="1" x14ac:dyDescent="0.2">
      <c r="B148" s="418" t="s">
        <v>89</v>
      </c>
      <c r="C148" s="321"/>
      <c r="D148" s="417" t="s">
        <v>211</v>
      </c>
      <c r="E148" s="249" t="s">
        <v>58</v>
      </c>
      <c r="F148" s="249" t="s">
        <v>58</v>
      </c>
      <c r="G148" s="241">
        <f t="shared" si="36"/>
        <v>0</v>
      </c>
      <c r="H148" s="241">
        <f t="shared" ref="H148:S148" si="38">H149+H150+H151+H152+H153</f>
        <v>0</v>
      </c>
      <c r="I148" s="241">
        <f t="shared" si="38"/>
        <v>0</v>
      </c>
      <c r="J148" s="241">
        <f t="shared" si="38"/>
        <v>0</v>
      </c>
      <c r="K148" s="241">
        <f t="shared" si="38"/>
        <v>0</v>
      </c>
      <c r="L148" s="241">
        <f t="shared" si="38"/>
        <v>0</v>
      </c>
      <c r="M148" s="241">
        <f t="shared" si="38"/>
        <v>0</v>
      </c>
      <c r="N148" s="241">
        <f t="shared" si="38"/>
        <v>0</v>
      </c>
      <c r="O148" s="241">
        <f t="shared" si="38"/>
        <v>0</v>
      </c>
      <c r="P148" s="241">
        <f t="shared" si="38"/>
        <v>0</v>
      </c>
      <c r="Q148" s="241">
        <f t="shared" si="38"/>
        <v>0</v>
      </c>
      <c r="R148" s="241">
        <f t="shared" si="38"/>
        <v>0</v>
      </c>
      <c r="S148" s="241">
        <f t="shared" si="38"/>
        <v>0</v>
      </c>
    </row>
    <row r="149" spans="2:19" x14ac:dyDescent="0.2">
      <c r="B149" s="418"/>
      <c r="C149" s="321"/>
      <c r="D149" s="417"/>
      <c r="E149" s="250" t="s">
        <v>60</v>
      </c>
      <c r="F149" s="250" t="s">
        <v>61</v>
      </c>
      <c r="G149" s="241">
        <f t="shared" si="36"/>
        <v>0</v>
      </c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</row>
    <row r="150" spans="2:19" x14ac:dyDescent="0.2">
      <c r="B150" s="418"/>
      <c r="C150" s="321"/>
      <c r="D150" s="417"/>
      <c r="E150" s="250" t="s">
        <v>62</v>
      </c>
      <c r="F150" s="250" t="s">
        <v>62</v>
      </c>
      <c r="G150" s="241">
        <f t="shared" si="36"/>
        <v>0</v>
      </c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</row>
    <row r="151" spans="2:19" x14ac:dyDescent="0.2">
      <c r="B151" s="418"/>
      <c r="C151" s="321"/>
      <c r="D151" s="417"/>
      <c r="E151" s="250" t="s">
        <v>63</v>
      </c>
      <c r="F151" s="250" t="s">
        <v>61</v>
      </c>
      <c r="G151" s="241">
        <f t="shared" si="36"/>
        <v>0</v>
      </c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</row>
    <row r="152" spans="2:19" x14ac:dyDescent="0.2">
      <c r="B152" s="418"/>
      <c r="C152" s="321"/>
      <c r="D152" s="417"/>
      <c r="E152" s="250" t="s">
        <v>64</v>
      </c>
      <c r="F152" s="250" t="s">
        <v>65</v>
      </c>
      <c r="G152" s="241">
        <f t="shared" si="36"/>
        <v>0</v>
      </c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</row>
    <row r="153" spans="2:19" x14ac:dyDescent="0.2">
      <c r="B153" s="418"/>
      <c r="C153" s="321"/>
      <c r="D153" s="417"/>
      <c r="E153" s="227" t="s">
        <v>64</v>
      </c>
      <c r="F153" s="227" t="s">
        <v>66</v>
      </c>
      <c r="G153" s="241">
        <f t="shared" si="36"/>
        <v>0</v>
      </c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</row>
    <row r="154" spans="2:19" ht="12.75" customHeight="1" x14ac:dyDescent="0.2">
      <c r="B154" s="418"/>
      <c r="C154" s="321"/>
      <c r="D154" s="417" t="s">
        <v>231</v>
      </c>
      <c r="E154" s="249" t="s">
        <v>58</v>
      </c>
      <c r="F154" s="249" t="s">
        <v>58</v>
      </c>
      <c r="G154" s="241">
        <f t="shared" si="36"/>
        <v>0</v>
      </c>
      <c r="H154" s="241">
        <f t="shared" ref="H154:S154" si="39">H155+H156+H157+H158+H159</f>
        <v>0</v>
      </c>
      <c r="I154" s="241">
        <f t="shared" si="39"/>
        <v>0</v>
      </c>
      <c r="J154" s="241">
        <f t="shared" si="39"/>
        <v>0</v>
      </c>
      <c r="K154" s="241">
        <f t="shared" si="39"/>
        <v>0</v>
      </c>
      <c r="L154" s="241">
        <f t="shared" si="39"/>
        <v>0</v>
      </c>
      <c r="M154" s="241">
        <f t="shared" si="39"/>
        <v>0</v>
      </c>
      <c r="N154" s="241">
        <f t="shared" si="39"/>
        <v>0</v>
      </c>
      <c r="O154" s="241">
        <f t="shared" si="39"/>
        <v>0</v>
      </c>
      <c r="P154" s="241">
        <f t="shared" si="39"/>
        <v>0</v>
      </c>
      <c r="Q154" s="241">
        <f t="shared" si="39"/>
        <v>0</v>
      </c>
      <c r="R154" s="241">
        <f t="shared" si="39"/>
        <v>0</v>
      </c>
      <c r="S154" s="241">
        <f t="shared" si="39"/>
        <v>0</v>
      </c>
    </row>
    <row r="155" spans="2:19" x14ac:dyDescent="0.2">
      <c r="B155" s="418"/>
      <c r="C155" s="321"/>
      <c r="D155" s="417"/>
      <c r="E155" s="250" t="s">
        <v>60</v>
      </c>
      <c r="F155" s="250" t="s">
        <v>61</v>
      </c>
      <c r="G155" s="241">
        <f t="shared" si="36"/>
        <v>0</v>
      </c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</row>
    <row r="156" spans="2:19" x14ac:dyDescent="0.2">
      <c r="B156" s="418"/>
      <c r="C156" s="321"/>
      <c r="D156" s="417"/>
      <c r="E156" s="250" t="s">
        <v>62</v>
      </c>
      <c r="F156" s="250" t="s">
        <v>62</v>
      </c>
      <c r="G156" s="241">
        <f t="shared" si="36"/>
        <v>0</v>
      </c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</row>
    <row r="157" spans="2:19" x14ac:dyDescent="0.2">
      <c r="B157" s="418"/>
      <c r="C157" s="321"/>
      <c r="D157" s="417"/>
      <c r="E157" s="250" t="s">
        <v>63</v>
      </c>
      <c r="F157" s="250" t="s">
        <v>61</v>
      </c>
      <c r="G157" s="241">
        <f t="shared" si="36"/>
        <v>0</v>
      </c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</row>
    <row r="158" spans="2:19" x14ac:dyDescent="0.2">
      <c r="B158" s="418"/>
      <c r="C158" s="321"/>
      <c r="D158" s="417"/>
      <c r="E158" s="250" t="s">
        <v>64</v>
      </c>
      <c r="F158" s="250" t="s">
        <v>65</v>
      </c>
      <c r="G158" s="241">
        <f t="shared" si="36"/>
        <v>0</v>
      </c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</row>
    <row r="159" spans="2:19" x14ac:dyDescent="0.2">
      <c r="B159" s="418"/>
      <c r="C159" s="321"/>
      <c r="D159" s="417"/>
      <c r="E159" s="227" t="s">
        <v>64</v>
      </c>
      <c r="F159" s="227" t="s">
        <v>66</v>
      </c>
      <c r="G159" s="241">
        <f t="shared" si="36"/>
        <v>0</v>
      </c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</row>
    <row r="160" spans="2:19" ht="12.75" customHeight="1" x14ac:dyDescent="0.2">
      <c r="B160" s="418" t="s">
        <v>89</v>
      </c>
      <c r="C160" s="321"/>
      <c r="D160" s="417" t="s">
        <v>214</v>
      </c>
      <c r="E160" s="249" t="s">
        <v>58</v>
      </c>
      <c r="F160" s="249" t="s">
        <v>58</v>
      </c>
      <c r="G160" s="241">
        <f t="shared" si="36"/>
        <v>0</v>
      </c>
      <c r="H160" s="241">
        <f t="shared" ref="H160:S160" si="40">H161+H162+H163+H164+H165</f>
        <v>0</v>
      </c>
      <c r="I160" s="241">
        <f t="shared" si="40"/>
        <v>0</v>
      </c>
      <c r="J160" s="241">
        <f t="shared" si="40"/>
        <v>0</v>
      </c>
      <c r="K160" s="241">
        <f t="shared" si="40"/>
        <v>0</v>
      </c>
      <c r="L160" s="241">
        <f t="shared" si="40"/>
        <v>0</v>
      </c>
      <c r="M160" s="241">
        <f t="shared" si="40"/>
        <v>0</v>
      </c>
      <c r="N160" s="241">
        <f t="shared" si="40"/>
        <v>0</v>
      </c>
      <c r="O160" s="241">
        <f t="shared" si="40"/>
        <v>0</v>
      </c>
      <c r="P160" s="241">
        <f t="shared" si="40"/>
        <v>0</v>
      </c>
      <c r="Q160" s="241">
        <f t="shared" si="40"/>
        <v>0</v>
      </c>
      <c r="R160" s="241">
        <f t="shared" si="40"/>
        <v>0</v>
      </c>
      <c r="S160" s="241">
        <f t="shared" si="40"/>
        <v>0</v>
      </c>
    </row>
    <row r="161" spans="2:19" x14ac:dyDescent="0.2">
      <c r="B161" s="418"/>
      <c r="C161" s="321"/>
      <c r="D161" s="417"/>
      <c r="E161" s="250" t="s">
        <v>60</v>
      </c>
      <c r="F161" s="250" t="s">
        <v>61</v>
      </c>
      <c r="G161" s="241">
        <f t="shared" si="36"/>
        <v>0</v>
      </c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</row>
    <row r="162" spans="2:19" x14ac:dyDescent="0.2">
      <c r="B162" s="418"/>
      <c r="C162" s="321"/>
      <c r="D162" s="417"/>
      <c r="E162" s="250" t="s">
        <v>62</v>
      </c>
      <c r="F162" s="250" t="s">
        <v>62</v>
      </c>
      <c r="G162" s="241">
        <f t="shared" si="36"/>
        <v>0</v>
      </c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</row>
    <row r="163" spans="2:19" x14ac:dyDescent="0.2">
      <c r="B163" s="418"/>
      <c r="C163" s="321"/>
      <c r="D163" s="417"/>
      <c r="E163" s="250" t="s">
        <v>63</v>
      </c>
      <c r="F163" s="250" t="s">
        <v>61</v>
      </c>
      <c r="G163" s="241">
        <f t="shared" si="36"/>
        <v>0</v>
      </c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</row>
    <row r="164" spans="2:19" x14ac:dyDescent="0.2">
      <c r="B164" s="418"/>
      <c r="C164" s="321"/>
      <c r="D164" s="417"/>
      <c r="E164" s="250" t="s">
        <v>64</v>
      </c>
      <c r="F164" s="250" t="s">
        <v>65</v>
      </c>
      <c r="G164" s="241">
        <f t="shared" si="36"/>
        <v>0</v>
      </c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</row>
    <row r="165" spans="2:19" x14ac:dyDescent="0.2">
      <c r="B165" s="418"/>
      <c r="C165" s="321"/>
      <c r="D165" s="417"/>
      <c r="E165" s="227" t="s">
        <v>64</v>
      </c>
      <c r="F165" s="227" t="s">
        <v>66</v>
      </c>
      <c r="G165" s="241">
        <f t="shared" si="36"/>
        <v>0</v>
      </c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</row>
    <row r="166" spans="2:19" ht="12.75" customHeight="1" x14ac:dyDescent="0.2">
      <c r="B166" s="418" t="s">
        <v>89</v>
      </c>
      <c r="C166" s="321"/>
      <c r="D166" s="417" t="s">
        <v>232</v>
      </c>
      <c r="E166" s="249" t="s">
        <v>58</v>
      </c>
      <c r="F166" s="249" t="s">
        <v>58</v>
      </c>
      <c r="G166" s="241">
        <f t="shared" si="36"/>
        <v>0</v>
      </c>
      <c r="H166" s="241">
        <f t="shared" ref="H166:S166" si="41">H167+H168+H169+H170+H171</f>
        <v>0</v>
      </c>
      <c r="I166" s="241">
        <f t="shared" si="41"/>
        <v>0</v>
      </c>
      <c r="J166" s="241">
        <f t="shared" si="41"/>
        <v>0</v>
      </c>
      <c r="K166" s="241">
        <f t="shared" si="41"/>
        <v>0</v>
      </c>
      <c r="L166" s="241">
        <f t="shared" si="41"/>
        <v>0</v>
      </c>
      <c r="M166" s="241">
        <f t="shared" si="41"/>
        <v>0</v>
      </c>
      <c r="N166" s="241">
        <f t="shared" si="41"/>
        <v>0</v>
      </c>
      <c r="O166" s="241">
        <f t="shared" si="41"/>
        <v>0</v>
      </c>
      <c r="P166" s="241">
        <f t="shared" si="41"/>
        <v>0</v>
      </c>
      <c r="Q166" s="241">
        <f t="shared" si="41"/>
        <v>0</v>
      </c>
      <c r="R166" s="241">
        <f t="shared" si="41"/>
        <v>0</v>
      </c>
      <c r="S166" s="241">
        <f t="shared" si="41"/>
        <v>0</v>
      </c>
    </row>
    <row r="167" spans="2:19" x14ac:dyDescent="0.2">
      <c r="B167" s="418"/>
      <c r="C167" s="321"/>
      <c r="D167" s="417"/>
      <c r="E167" s="250" t="s">
        <v>60</v>
      </c>
      <c r="F167" s="250" t="s">
        <v>61</v>
      </c>
      <c r="G167" s="241">
        <f t="shared" si="36"/>
        <v>0</v>
      </c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</row>
    <row r="168" spans="2:19" x14ac:dyDescent="0.2">
      <c r="B168" s="418"/>
      <c r="C168" s="321"/>
      <c r="D168" s="417"/>
      <c r="E168" s="250" t="s">
        <v>62</v>
      </c>
      <c r="F168" s="250" t="s">
        <v>62</v>
      </c>
      <c r="G168" s="241">
        <f t="shared" si="36"/>
        <v>0</v>
      </c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</row>
    <row r="169" spans="2:19" x14ac:dyDescent="0.2">
      <c r="B169" s="418"/>
      <c r="C169" s="321"/>
      <c r="D169" s="417"/>
      <c r="E169" s="250" t="s">
        <v>63</v>
      </c>
      <c r="F169" s="250" t="s">
        <v>61</v>
      </c>
      <c r="G169" s="241">
        <f t="shared" si="36"/>
        <v>0</v>
      </c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</row>
    <row r="170" spans="2:19" x14ac:dyDescent="0.2">
      <c r="B170" s="418"/>
      <c r="C170" s="321"/>
      <c r="D170" s="417"/>
      <c r="E170" s="250" t="s">
        <v>64</v>
      </c>
      <c r="F170" s="250" t="s">
        <v>65</v>
      </c>
      <c r="G170" s="241">
        <f t="shared" si="36"/>
        <v>0</v>
      </c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</row>
    <row r="171" spans="2:19" x14ac:dyDescent="0.2">
      <c r="B171" s="418"/>
      <c r="C171" s="321"/>
      <c r="D171" s="417"/>
      <c r="E171" s="227" t="s">
        <v>64</v>
      </c>
      <c r="F171" s="227" t="s">
        <v>66</v>
      </c>
      <c r="G171" s="241">
        <f t="shared" si="36"/>
        <v>0</v>
      </c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</row>
    <row r="172" spans="2:19" ht="12.75" customHeight="1" x14ac:dyDescent="0.2">
      <c r="B172" s="418" t="s">
        <v>89</v>
      </c>
      <c r="C172" s="321"/>
      <c r="D172" s="417" t="s">
        <v>233</v>
      </c>
      <c r="E172" s="249" t="s">
        <v>58</v>
      </c>
      <c r="F172" s="249" t="s">
        <v>58</v>
      </c>
      <c r="G172" s="241">
        <f t="shared" si="36"/>
        <v>0</v>
      </c>
      <c r="H172" s="241">
        <f t="shared" ref="H172:S172" si="42">H173+H174+H175+H176+H177</f>
        <v>0</v>
      </c>
      <c r="I172" s="241">
        <f t="shared" si="42"/>
        <v>0</v>
      </c>
      <c r="J172" s="241">
        <f t="shared" si="42"/>
        <v>0</v>
      </c>
      <c r="K172" s="241">
        <f t="shared" si="42"/>
        <v>0</v>
      </c>
      <c r="L172" s="241">
        <f t="shared" si="42"/>
        <v>0</v>
      </c>
      <c r="M172" s="241">
        <f t="shared" si="42"/>
        <v>0</v>
      </c>
      <c r="N172" s="241">
        <f t="shared" si="42"/>
        <v>0</v>
      </c>
      <c r="O172" s="241">
        <f t="shared" si="42"/>
        <v>0</v>
      </c>
      <c r="P172" s="241">
        <f t="shared" si="42"/>
        <v>0</v>
      </c>
      <c r="Q172" s="241">
        <f t="shared" si="42"/>
        <v>0</v>
      </c>
      <c r="R172" s="241">
        <f t="shared" si="42"/>
        <v>0</v>
      </c>
      <c r="S172" s="241">
        <f t="shared" si="42"/>
        <v>0</v>
      </c>
    </row>
    <row r="173" spans="2:19" x14ac:dyDescent="0.2">
      <c r="B173" s="418"/>
      <c r="C173" s="321"/>
      <c r="D173" s="417"/>
      <c r="E173" s="250" t="s">
        <v>60</v>
      </c>
      <c r="F173" s="250" t="s">
        <v>61</v>
      </c>
      <c r="G173" s="241">
        <f t="shared" si="36"/>
        <v>0</v>
      </c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</row>
    <row r="174" spans="2:19" x14ac:dyDescent="0.2">
      <c r="B174" s="418"/>
      <c r="C174" s="321"/>
      <c r="D174" s="417"/>
      <c r="E174" s="250" t="s">
        <v>62</v>
      </c>
      <c r="F174" s="250" t="s">
        <v>62</v>
      </c>
      <c r="G174" s="241">
        <f t="shared" ref="G174:G190" si="43">H174+I174+J174+K174+L174+M174+N174+O174+P174+Q174+R174+S174</f>
        <v>0</v>
      </c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</row>
    <row r="175" spans="2:19" x14ac:dyDescent="0.2">
      <c r="B175" s="418"/>
      <c r="C175" s="321"/>
      <c r="D175" s="417"/>
      <c r="E175" s="250" t="s">
        <v>63</v>
      </c>
      <c r="F175" s="250" t="s">
        <v>61</v>
      </c>
      <c r="G175" s="241">
        <f t="shared" si="43"/>
        <v>0</v>
      </c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</row>
    <row r="176" spans="2:19" x14ac:dyDescent="0.2">
      <c r="B176" s="418"/>
      <c r="C176" s="321"/>
      <c r="D176" s="417"/>
      <c r="E176" s="250" t="s">
        <v>64</v>
      </c>
      <c r="F176" s="250" t="s">
        <v>65</v>
      </c>
      <c r="G176" s="241">
        <f t="shared" si="43"/>
        <v>0</v>
      </c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</row>
    <row r="177" spans="2:19" x14ac:dyDescent="0.2">
      <c r="B177" s="418"/>
      <c r="C177" s="321"/>
      <c r="D177" s="417"/>
      <c r="E177" s="227" t="s">
        <v>64</v>
      </c>
      <c r="F177" s="227" t="s">
        <v>66</v>
      </c>
      <c r="G177" s="241">
        <f t="shared" si="43"/>
        <v>0</v>
      </c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</row>
    <row r="178" spans="2:19" ht="12.75" customHeight="1" x14ac:dyDescent="0.2">
      <c r="B178" s="418" t="s">
        <v>89</v>
      </c>
      <c r="C178" s="321"/>
      <c r="D178" s="417" t="s">
        <v>234</v>
      </c>
      <c r="E178" s="249" t="s">
        <v>58</v>
      </c>
      <c r="F178" s="249" t="s">
        <v>58</v>
      </c>
      <c r="G178" s="241">
        <f t="shared" si="43"/>
        <v>0</v>
      </c>
      <c r="H178" s="241">
        <f t="shared" ref="H178:S178" si="44">H179+H180+H181+H182+H183</f>
        <v>0</v>
      </c>
      <c r="I178" s="241">
        <f t="shared" si="44"/>
        <v>0</v>
      </c>
      <c r="J178" s="241">
        <f t="shared" si="44"/>
        <v>0</v>
      </c>
      <c r="K178" s="241">
        <f t="shared" si="44"/>
        <v>0</v>
      </c>
      <c r="L178" s="241">
        <f t="shared" si="44"/>
        <v>0</v>
      </c>
      <c r="M178" s="241">
        <f t="shared" si="44"/>
        <v>0</v>
      </c>
      <c r="N178" s="241">
        <f t="shared" si="44"/>
        <v>0</v>
      </c>
      <c r="O178" s="241">
        <f t="shared" si="44"/>
        <v>0</v>
      </c>
      <c r="P178" s="241">
        <f t="shared" si="44"/>
        <v>0</v>
      </c>
      <c r="Q178" s="241">
        <f t="shared" si="44"/>
        <v>0</v>
      </c>
      <c r="R178" s="241">
        <f t="shared" si="44"/>
        <v>0</v>
      </c>
      <c r="S178" s="241">
        <f t="shared" si="44"/>
        <v>0</v>
      </c>
    </row>
    <row r="179" spans="2:19" x14ac:dyDescent="0.2">
      <c r="B179" s="418"/>
      <c r="C179" s="321"/>
      <c r="D179" s="417"/>
      <c r="E179" s="250" t="s">
        <v>60</v>
      </c>
      <c r="F179" s="250" t="s">
        <v>61</v>
      </c>
      <c r="G179" s="241">
        <f t="shared" si="43"/>
        <v>0</v>
      </c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</row>
    <row r="180" spans="2:19" x14ac:dyDescent="0.2">
      <c r="B180" s="418"/>
      <c r="C180" s="321"/>
      <c r="D180" s="417"/>
      <c r="E180" s="250" t="s">
        <v>62</v>
      </c>
      <c r="F180" s="250" t="s">
        <v>62</v>
      </c>
      <c r="G180" s="241">
        <f t="shared" si="43"/>
        <v>0</v>
      </c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</row>
    <row r="181" spans="2:19" x14ac:dyDescent="0.2">
      <c r="B181" s="418"/>
      <c r="C181" s="321"/>
      <c r="D181" s="417"/>
      <c r="E181" s="250" t="s">
        <v>63</v>
      </c>
      <c r="F181" s="250" t="s">
        <v>61</v>
      </c>
      <c r="G181" s="241">
        <f t="shared" si="43"/>
        <v>0</v>
      </c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</row>
    <row r="182" spans="2:19" x14ac:dyDescent="0.2">
      <c r="B182" s="418"/>
      <c r="C182" s="321"/>
      <c r="D182" s="417"/>
      <c r="E182" s="250" t="s">
        <v>64</v>
      </c>
      <c r="F182" s="250" t="s">
        <v>65</v>
      </c>
      <c r="G182" s="241">
        <f t="shared" si="43"/>
        <v>0</v>
      </c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</row>
    <row r="183" spans="2:19" x14ac:dyDescent="0.2">
      <c r="B183" s="418" t="s">
        <v>89</v>
      </c>
      <c r="C183" s="321"/>
      <c r="D183" s="417" t="s">
        <v>69</v>
      </c>
      <c r="E183" s="227" t="s">
        <v>64</v>
      </c>
      <c r="F183" s="227" t="s">
        <v>66</v>
      </c>
      <c r="G183" s="241">
        <f t="shared" si="43"/>
        <v>0</v>
      </c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</row>
    <row r="184" spans="2:19" ht="12.75" customHeight="1" x14ac:dyDescent="0.2">
      <c r="B184" s="418" t="s">
        <v>89</v>
      </c>
      <c r="C184" s="321"/>
      <c r="D184" s="417" t="s">
        <v>235</v>
      </c>
      <c r="E184" s="249" t="s">
        <v>58</v>
      </c>
      <c r="F184" s="249" t="s">
        <v>58</v>
      </c>
      <c r="G184" s="241">
        <f t="shared" si="43"/>
        <v>0</v>
      </c>
      <c r="H184" s="241">
        <f t="shared" ref="H184:S184" si="45">H185+H186+H187+H188+H189</f>
        <v>0</v>
      </c>
      <c r="I184" s="241">
        <f t="shared" si="45"/>
        <v>0</v>
      </c>
      <c r="J184" s="241">
        <f t="shared" si="45"/>
        <v>0</v>
      </c>
      <c r="K184" s="241">
        <f t="shared" si="45"/>
        <v>0</v>
      </c>
      <c r="L184" s="241">
        <f t="shared" si="45"/>
        <v>0</v>
      </c>
      <c r="M184" s="241">
        <f t="shared" si="45"/>
        <v>0</v>
      </c>
      <c r="N184" s="241">
        <f t="shared" si="45"/>
        <v>0</v>
      </c>
      <c r="O184" s="241">
        <f t="shared" si="45"/>
        <v>0</v>
      </c>
      <c r="P184" s="241">
        <f t="shared" si="45"/>
        <v>0</v>
      </c>
      <c r="Q184" s="241">
        <f t="shared" si="45"/>
        <v>0</v>
      </c>
      <c r="R184" s="241">
        <f t="shared" si="45"/>
        <v>0</v>
      </c>
      <c r="S184" s="241">
        <f t="shared" si="45"/>
        <v>0</v>
      </c>
    </row>
    <row r="185" spans="2:19" x14ac:dyDescent="0.2">
      <c r="B185" s="418" t="s">
        <v>89</v>
      </c>
      <c r="C185" s="321"/>
      <c r="D185" s="417"/>
      <c r="E185" s="250" t="s">
        <v>60</v>
      </c>
      <c r="F185" s="250" t="s">
        <v>61</v>
      </c>
      <c r="G185" s="241">
        <f t="shared" si="43"/>
        <v>0</v>
      </c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</row>
    <row r="186" spans="2:19" x14ac:dyDescent="0.2">
      <c r="B186" s="418" t="s">
        <v>89</v>
      </c>
      <c r="C186" s="321"/>
      <c r="D186" s="417"/>
      <c r="E186" s="250" t="s">
        <v>62</v>
      </c>
      <c r="F186" s="250" t="s">
        <v>62</v>
      </c>
      <c r="G186" s="241">
        <f t="shared" si="43"/>
        <v>0</v>
      </c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</row>
    <row r="187" spans="2:19" x14ac:dyDescent="0.2">
      <c r="B187" s="418" t="s">
        <v>89</v>
      </c>
      <c r="C187" s="321"/>
      <c r="D187" s="417"/>
      <c r="E187" s="250" t="s">
        <v>63</v>
      </c>
      <c r="F187" s="250" t="s">
        <v>61</v>
      </c>
      <c r="G187" s="241">
        <f t="shared" si="43"/>
        <v>0</v>
      </c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</row>
    <row r="188" spans="2:19" x14ac:dyDescent="0.2">
      <c r="B188" s="418" t="s">
        <v>89</v>
      </c>
      <c r="C188" s="321"/>
      <c r="D188" s="417"/>
      <c r="E188" s="250" t="s">
        <v>64</v>
      </c>
      <c r="F188" s="250" t="s">
        <v>65</v>
      </c>
      <c r="G188" s="241">
        <f t="shared" si="43"/>
        <v>0</v>
      </c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</row>
    <row r="189" spans="2:19" x14ac:dyDescent="0.2">
      <c r="B189" s="418" t="s">
        <v>89</v>
      </c>
      <c r="C189" s="321"/>
      <c r="D189" s="417"/>
      <c r="E189" s="227" t="s">
        <v>64</v>
      </c>
      <c r="F189" s="227" t="s">
        <v>66</v>
      </c>
      <c r="G189" s="241">
        <f t="shared" si="43"/>
        <v>0</v>
      </c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</row>
    <row r="190" spans="2:19" x14ac:dyDescent="0.2">
      <c r="B190" s="246" t="s">
        <v>90</v>
      </c>
      <c r="C190" s="223" t="s">
        <v>276</v>
      </c>
      <c r="D190" s="224" t="s">
        <v>58</v>
      </c>
      <c r="E190" s="224" t="s">
        <v>58</v>
      </c>
      <c r="F190" s="224" t="s">
        <v>58</v>
      </c>
      <c r="G190" s="241">
        <f t="shared" si="43"/>
        <v>0</v>
      </c>
      <c r="H190" s="247">
        <f t="shared" ref="H190:S190" si="46">H192+H198+H204+H210</f>
        <v>0</v>
      </c>
      <c r="I190" s="247">
        <f t="shared" si="46"/>
        <v>0</v>
      </c>
      <c r="J190" s="247">
        <f t="shared" si="46"/>
        <v>0</v>
      </c>
      <c r="K190" s="247">
        <f t="shared" si="46"/>
        <v>0</v>
      </c>
      <c r="L190" s="247">
        <f t="shared" si="46"/>
        <v>0</v>
      </c>
      <c r="M190" s="247">
        <f t="shared" si="46"/>
        <v>0</v>
      </c>
      <c r="N190" s="247">
        <f t="shared" si="46"/>
        <v>0</v>
      </c>
      <c r="O190" s="247">
        <f t="shared" si="46"/>
        <v>0</v>
      </c>
      <c r="P190" s="247">
        <f t="shared" si="46"/>
        <v>0</v>
      </c>
      <c r="Q190" s="247">
        <f t="shared" si="46"/>
        <v>0</v>
      </c>
      <c r="R190" s="247">
        <f t="shared" si="46"/>
        <v>0</v>
      </c>
      <c r="S190" s="247">
        <f t="shared" si="46"/>
        <v>0</v>
      </c>
    </row>
    <row r="191" spans="2:19" x14ac:dyDescent="0.2">
      <c r="B191" s="248" t="s">
        <v>74</v>
      </c>
      <c r="C191" s="68" t="s">
        <v>58</v>
      </c>
      <c r="D191" s="227" t="s">
        <v>58</v>
      </c>
      <c r="E191" s="227" t="s">
        <v>58</v>
      </c>
      <c r="F191" s="227" t="s">
        <v>58</v>
      </c>
      <c r="G191" s="241" t="s">
        <v>58</v>
      </c>
      <c r="H191" s="227" t="s">
        <v>58</v>
      </c>
      <c r="I191" s="227" t="s">
        <v>58</v>
      </c>
      <c r="J191" s="227" t="s">
        <v>58</v>
      </c>
      <c r="K191" s="68" t="s">
        <v>58</v>
      </c>
      <c r="L191" s="227" t="s">
        <v>58</v>
      </c>
      <c r="M191" s="227" t="s">
        <v>58</v>
      </c>
      <c r="N191" s="227" t="s">
        <v>58</v>
      </c>
      <c r="O191" s="68" t="s">
        <v>58</v>
      </c>
      <c r="P191" s="227" t="s">
        <v>58</v>
      </c>
      <c r="Q191" s="227" t="s">
        <v>58</v>
      </c>
      <c r="R191" s="227" t="s">
        <v>58</v>
      </c>
      <c r="S191" s="227" t="s">
        <v>58</v>
      </c>
    </row>
    <row r="192" spans="2:19" ht="12.75" customHeight="1" x14ac:dyDescent="0.2">
      <c r="B192" s="438" t="s">
        <v>91</v>
      </c>
      <c r="C192" s="321" t="s">
        <v>236</v>
      </c>
      <c r="D192" s="417" t="s">
        <v>211</v>
      </c>
      <c r="E192" s="249" t="s">
        <v>58</v>
      </c>
      <c r="F192" s="249" t="s">
        <v>58</v>
      </c>
      <c r="G192" s="241">
        <f t="shared" ref="G192:G215" si="47">H192+I192+J192+K192+L192+M192+N192+O192+P192+Q192+R192+S192</f>
        <v>0</v>
      </c>
      <c r="H192" s="241">
        <f t="shared" ref="H192:S192" si="48">H193+H194+H195+H196+H197</f>
        <v>0</v>
      </c>
      <c r="I192" s="241">
        <f t="shared" si="48"/>
        <v>0</v>
      </c>
      <c r="J192" s="241">
        <f t="shared" si="48"/>
        <v>0</v>
      </c>
      <c r="K192" s="241">
        <f t="shared" si="48"/>
        <v>0</v>
      </c>
      <c r="L192" s="241">
        <f t="shared" si="48"/>
        <v>0</v>
      </c>
      <c r="M192" s="241">
        <f t="shared" si="48"/>
        <v>0</v>
      </c>
      <c r="N192" s="241">
        <f t="shared" si="48"/>
        <v>0</v>
      </c>
      <c r="O192" s="241">
        <f t="shared" si="48"/>
        <v>0</v>
      </c>
      <c r="P192" s="241">
        <f t="shared" si="48"/>
        <v>0</v>
      </c>
      <c r="Q192" s="241">
        <f t="shared" si="48"/>
        <v>0</v>
      </c>
      <c r="R192" s="241">
        <f t="shared" si="48"/>
        <v>0</v>
      </c>
      <c r="S192" s="241">
        <f t="shared" si="48"/>
        <v>0</v>
      </c>
    </row>
    <row r="193" spans="2:19" x14ac:dyDescent="0.2">
      <c r="B193" s="438"/>
      <c r="C193" s="321"/>
      <c r="D193" s="417"/>
      <c r="E193" s="250" t="s">
        <v>60</v>
      </c>
      <c r="F193" s="250" t="s">
        <v>61</v>
      </c>
      <c r="G193" s="241">
        <f t="shared" si="47"/>
        <v>0</v>
      </c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</row>
    <row r="194" spans="2:19" x14ac:dyDescent="0.2">
      <c r="B194" s="438"/>
      <c r="C194" s="321"/>
      <c r="D194" s="417"/>
      <c r="E194" s="250" t="s">
        <v>62</v>
      </c>
      <c r="F194" s="250" t="s">
        <v>62</v>
      </c>
      <c r="G194" s="241">
        <f t="shared" si="47"/>
        <v>0</v>
      </c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</row>
    <row r="195" spans="2:19" x14ac:dyDescent="0.2">
      <c r="B195" s="438"/>
      <c r="C195" s="321"/>
      <c r="D195" s="417"/>
      <c r="E195" s="250" t="s">
        <v>63</v>
      </c>
      <c r="F195" s="250" t="s">
        <v>61</v>
      </c>
      <c r="G195" s="241">
        <f t="shared" si="47"/>
        <v>0</v>
      </c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</row>
    <row r="196" spans="2:19" x14ac:dyDescent="0.2">
      <c r="B196" s="438"/>
      <c r="C196" s="321"/>
      <c r="D196" s="417"/>
      <c r="E196" s="250" t="s">
        <v>64</v>
      </c>
      <c r="F196" s="250" t="s">
        <v>65</v>
      </c>
      <c r="G196" s="241">
        <f t="shared" si="47"/>
        <v>0</v>
      </c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</row>
    <row r="197" spans="2:19" x14ac:dyDescent="0.2">
      <c r="B197" s="438"/>
      <c r="C197" s="321"/>
      <c r="D197" s="417"/>
      <c r="E197" s="227" t="s">
        <v>64</v>
      </c>
      <c r="F197" s="227" t="s">
        <v>66</v>
      </c>
      <c r="G197" s="241">
        <f t="shared" si="47"/>
        <v>0</v>
      </c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</row>
    <row r="198" spans="2:19" ht="12.75" customHeight="1" x14ac:dyDescent="0.2">
      <c r="B198" s="438" t="s">
        <v>93</v>
      </c>
      <c r="C198" s="321" t="s">
        <v>237</v>
      </c>
      <c r="D198" s="417" t="s">
        <v>211</v>
      </c>
      <c r="E198" s="249" t="s">
        <v>58</v>
      </c>
      <c r="F198" s="249" t="s">
        <v>58</v>
      </c>
      <c r="G198" s="241">
        <f t="shared" si="47"/>
        <v>0</v>
      </c>
      <c r="H198" s="241">
        <f t="shared" ref="H198:S198" si="49">H199+H200+H201+H202+H203</f>
        <v>0</v>
      </c>
      <c r="I198" s="241">
        <f t="shared" si="49"/>
        <v>0</v>
      </c>
      <c r="J198" s="241">
        <f t="shared" si="49"/>
        <v>0</v>
      </c>
      <c r="K198" s="241">
        <f t="shared" si="49"/>
        <v>0</v>
      </c>
      <c r="L198" s="241">
        <f t="shared" si="49"/>
        <v>0</v>
      </c>
      <c r="M198" s="241">
        <f t="shared" si="49"/>
        <v>0</v>
      </c>
      <c r="N198" s="241">
        <f t="shared" si="49"/>
        <v>0</v>
      </c>
      <c r="O198" s="241">
        <f t="shared" si="49"/>
        <v>0</v>
      </c>
      <c r="P198" s="241">
        <f t="shared" si="49"/>
        <v>0</v>
      </c>
      <c r="Q198" s="241">
        <f t="shared" si="49"/>
        <v>0</v>
      </c>
      <c r="R198" s="241">
        <f t="shared" si="49"/>
        <v>0</v>
      </c>
      <c r="S198" s="241">
        <f t="shared" si="49"/>
        <v>0</v>
      </c>
    </row>
    <row r="199" spans="2:19" x14ac:dyDescent="0.2">
      <c r="B199" s="438"/>
      <c r="C199" s="321"/>
      <c r="D199" s="417"/>
      <c r="E199" s="250" t="s">
        <v>60</v>
      </c>
      <c r="F199" s="250" t="s">
        <v>61</v>
      </c>
      <c r="G199" s="241">
        <f t="shared" si="47"/>
        <v>0</v>
      </c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</row>
    <row r="200" spans="2:19" x14ac:dyDescent="0.2">
      <c r="B200" s="438"/>
      <c r="C200" s="321"/>
      <c r="D200" s="417"/>
      <c r="E200" s="250" t="s">
        <v>62</v>
      </c>
      <c r="F200" s="250" t="s">
        <v>62</v>
      </c>
      <c r="G200" s="241">
        <f t="shared" si="47"/>
        <v>0</v>
      </c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</row>
    <row r="201" spans="2:19" x14ac:dyDescent="0.2">
      <c r="B201" s="438"/>
      <c r="C201" s="321"/>
      <c r="D201" s="417"/>
      <c r="E201" s="250" t="s">
        <v>63</v>
      </c>
      <c r="F201" s="250" t="s">
        <v>61</v>
      </c>
      <c r="G201" s="241">
        <f t="shared" si="47"/>
        <v>0</v>
      </c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</row>
    <row r="202" spans="2:19" x14ac:dyDescent="0.2">
      <c r="B202" s="438"/>
      <c r="C202" s="321"/>
      <c r="D202" s="417"/>
      <c r="E202" s="250" t="s">
        <v>64</v>
      </c>
      <c r="F202" s="250" t="s">
        <v>65</v>
      </c>
      <c r="G202" s="241">
        <f t="shared" si="47"/>
        <v>0</v>
      </c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</row>
    <row r="203" spans="2:19" x14ac:dyDescent="0.2">
      <c r="B203" s="438"/>
      <c r="C203" s="321"/>
      <c r="D203" s="417"/>
      <c r="E203" s="227" t="s">
        <v>64</v>
      </c>
      <c r="F203" s="227" t="s">
        <v>66</v>
      </c>
      <c r="G203" s="241">
        <f t="shared" si="47"/>
        <v>0</v>
      </c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</row>
    <row r="204" spans="2:19" ht="12.75" customHeight="1" x14ac:dyDescent="0.2">
      <c r="B204" s="438" t="s">
        <v>94</v>
      </c>
      <c r="C204" s="321" t="s">
        <v>238</v>
      </c>
      <c r="D204" s="417" t="s">
        <v>211</v>
      </c>
      <c r="E204" s="249" t="s">
        <v>58</v>
      </c>
      <c r="F204" s="249" t="s">
        <v>58</v>
      </c>
      <c r="G204" s="241">
        <f t="shared" si="47"/>
        <v>0</v>
      </c>
      <c r="H204" s="241">
        <f t="shared" ref="H204:S204" si="50">H205+H206+H207+H208+H209</f>
        <v>0</v>
      </c>
      <c r="I204" s="241">
        <f t="shared" si="50"/>
        <v>0</v>
      </c>
      <c r="J204" s="241">
        <f t="shared" si="50"/>
        <v>0</v>
      </c>
      <c r="K204" s="241">
        <f t="shared" si="50"/>
        <v>0</v>
      </c>
      <c r="L204" s="241">
        <f t="shared" si="50"/>
        <v>0</v>
      </c>
      <c r="M204" s="241">
        <f t="shared" si="50"/>
        <v>0</v>
      </c>
      <c r="N204" s="241">
        <f t="shared" si="50"/>
        <v>0</v>
      </c>
      <c r="O204" s="241">
        <f t="shared" si="50"/>
        <v>0</v>
      </c>
      <c r="P204" s="241">
        <f t="shared" si="50"/>
        <v>0</v>
      </c>
      <c r="Q204" s="241">
        <f t="shared" si="50"/>
        <v>0</v>
      </c>
      <c r="R204" s="241">
        <f t="shared" si="50"/>
        <v>0</v>
      </c>
      <c r="S204" s="241">
        <f t="shared" si="50"/>
        <v>0</v>
      </c>
    </row>
    <row r="205" spans="2:19" x14ac:dyDescent="0.2">
      <c r="B205" s="438"/>
      <c r="C205" s="321"/>
      <c r="D205" s="417"/>
      <c r="E205" s="250" t="s">
        <v>60</v>
      </c>
      <c r="F205" s="250" t="s">
        <v>61</v>
      </c>
      <c r="G205" s="241">
        <f t="shared" si="47"/>
        <v>0</v>
      </c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</row>
    <row r="206" spans="2:19" x14ac:dyDescent="0.2">
      <c r="B206" s="438"/>
      <c r="C206" s="321"/>
      <c r="D206" s="417"/>
      <c r="E206" s="250" t="s">
        <v>62</v>
      </c>
      <c r="F206" s="250" t="s">
        <v>62</v>
      </c>
      <c r="G206" s="241">
        <f t="shared" si="47"/>
        <v>0</v>
      </c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</row>
    <row r="207" spans="2:19" x14ac:dyDescent="0.2">
      <c r="B207" s="438"/>
      <c r="C207" s="321"/>
      <c r="D207" s="417"/>
      <c r="E207" s="250" t="s">
        <v>63</v>
      </c>
      <c r="F207" s="250" t="s">
        <v>61</v>
      </c>
      <c r="G207" s="241">
        <f t="shared" si="47"/>
        <v>0</v>
      </c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</row>
    <row r="208" spans="2:19" x14ac:dyDescent="0.2">
      <c r="B208" s="438"/>
      <c r="C208" s="321"/>
      <c r="D208" s="417"/>
      <c r="E208" s="250" t="s">
        <v>64</v>
      </c>
      <c r="F208" s="250" t="s">
        <v>65</v>
      </c>
      <c r="G208" s="241">
        <f t="shared" si="47"/>
        <v>0</v>
      </c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</row>
    <row r="209" spans="2:19" x14ac:dyDescent="0.2">
      <c r="B209" s="438"/>
      <c r="C209" s="321"/>
      <c r="D209" s="417"/>
      <c r="E209" s="227" t="s">
        <v>64</v>
      </c>
      <c r="F209" s="227" t="s">
        <v>66</v>
      </c>
      <c r="G209" s="241">
        <f t="shared" si="47"/>
        <v>0</v>
      </c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</row>
    <row r="210" spans="2:19" ht="12.75" customHeight="1" x14ac:dyDescent="0.2">
      <c r="B210" s="438" t="s">
        <v>95</v>
      </c>
      <c r="C210" s="321" t="s">
        <v>239</v>
      </c>
      <c r="D210" s="417" t="s">
        <v>211</v>
      </c>
      <c r="E210" s="249" t="s">
        <v>58</v>
      </c>
      <c r="F210" s="249" t="s">
        <v>58</v>
      </c>
      <c r="G210" s="241">
        <f t="shared" si="47"/>
        <v>0</v>
      </c>
      <c r="H210" s="241">
        <f t="shared" ref="H210:S210" si="51">H211+H212+H213+H214+H215</f>
        <v>0</v>
      </c>
      <c r="I210" s="241">
        <f t="shared" si="51"/>
        <v>0</v>
      </c>
      <c r="J210" s="241">
        <f t="shared" si="51"/>
        <v>0</v>
      </c>
      <c r="K210" s="241">
        <f t="shared" si="51"/>
        <v>0</v>
      </c>
      <c r="L210" s="241">
        <f t="shared" si="51"/>
        <v>0</v>
      </c>
      <c r="M210" s="241">
        <f t="shared" si="51"/>
        <v>0</v>
      </c>
      <c r="N210" s="241">
        <f t="shared" si="51"/>
        <v>0</v>
      </c>
      <c r="O210" s="241">
        <f t="shared" si="51"/>
        <v>0</v>
      </c>
      <c r="P210" s="241">
        <f t="shared" si="51"/>
        <v>0</v>
      </c>
      <c r="Q210" s="241">
        <f t="shared" si="51"/>
        <v>0</v>
      </c>
      <c r="R210" s="241">
        <f t="shared" si="51"/>
        <v>0</v>
      </c>
      <c r="S210" s="241">
        <f t="shared" si="51"/>
        <v>0</v>
      </c>
    </row>
    <row r="211" spans="2:19" x14ac:dyDescent="0.2">
      <c r="B211" s="438"/>
      <c r="C211" s="321"/>
      <c r="D211" s="417"/>
      <c r="E211" s="250" t="s">
        <v>60</v>
      </c>
      <c r="F211" s="250" t="s">
        <v>61</v>
      </c>
      <c r="G211" s="241">
        <f t="shared" si="47"/>
        <v>0</v>
      </c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</row>
    <row r="212" spans="2:19" x14ac:dyDescent="0.2">
      <c r="B212" s="438"/>
      <c r="C212" s="321"/>
      <c r="D212" s="417"/>
      <c r="E212" s="250" t="s">
        <v>62</v>
      </c>
      <c r="F212" s="250" t="s">
        <v>62</v>
      </c>
      <c r="G212" s="241">
        <f t="shared" si="47"/>
        <v>0</v>
      </c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</row>
    <row r="213" spans="2:19" x14ac:dyDescent="0.2">
      <c r="B213" s="438"/>
      <c r="C213" s="321"/>
      <c r="D213" s="417"/>
      <c r="E213" s="250" t="s">
        <v>63</v>
      </c>
      <c r="F213" s="250" t="s">
        <v>61</v>
      </c>
      <c r="G213" s="241">
        <f t="shared" si="47"/>
        <v>0</v>
      </c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</row>
    <row r="214" spans="2:19" x14ac:dyDescent="0.2">
      <c r="B214" s="438"/>
      <c r="C214" s="321"/>
      <c r="D214" s="417"/>
      <c r="E214" s="250" t="s">
        <v>64</v>
      </c>
      <c r="F214" s="250" t="s">
        <v>65</v>
      </c>
      <c r="G214" s="241">
        <f t="shared" si="47"/>
        <v>0</v>
      </c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</row>
    <row r="215" spans="2:19" ht="24.95" customHeight="1" x14ac:dyDescent="0.2">
      <c r="B215" s="438"/>
      <c r="C215" s="321"/>
      <c r="D215" s="417"/>
      <c r="E215" s="227" t="s">
        <v>64</v>
      </c>
      <c r="F215" s="227" t="s">
        <v>66</v>
      </c>
      <c r="G215" s="241">
        <f t="shared" si="47"/>
        <v>0</v>
      </c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</row>
    <row r="216" spans="2:19" x14ac:dyDescent="0.2">
      <c r="B216" s="248" t="s">
        <v>74</v>
      </c>
      <c r="C216" s="68" t="s">
        <v>58</v>
      </c>
      <c r="D216" s="227" t="s">
        <v>58</v>
      </c>
      <c r="E216" s="227" t="s">
        <v>58</v>
      </c>
      <c r="F216" s="227" t="s">
        <v>58</v>
      </c>
      <c r="G216" s="241" t="s">
        <v>58</v>
      </c>
      <c r="H216" s="227" t="s">
        <v>58</v>
      </c>
      <c r="I216" s="227" t="s">
        <v>58</v>
      </c>
      <c r="J216" s="227" t="s">
        <v>58</v>
      </c>
      <c r="K216" s="68" t="s">
        <v>58</v>
      </c>
      <c r="L216" s="227" t="s">
        <v>58</v>
      </c>
      <c r="M216" s="227" t="s">
        <v>58</v>
      </c>
      <c r="N216" s="227" t="s">
        <v>58</v>
      </c>
      <c r="O216" s="68" t="s">
        <v>58</v>
      </c>
      <c r="P216" s="227" t="s">
        <v>58</v>
      </c>
      <c r="Q216" s="227" t="s">
        <v>58</v>
      </c>
      <c r="R216" s="227" t="s">
        <v>58</v>
      </c>
      <c r="S216" s="227" t="s">
        <v>58</v>
      </c>
    </row>
    <row r="217" spans="2:19" ht="13.7" customHeight="1" x14ac:dyDescent="0.2">
      <c r="B217" s="255" t="s">
        <v>97</v>
      </c>
      <c r="C217" s="321" t="s">
        <v>239</v>
      </c>
      <c r="D217" s="417" t="s">
        <v>211</v>
      </c>
      <c r="E217" s="227" t="s">
        <v>58</v>
      </c>
      <c r="F217" s="227" t="s">
        <v>58</v>
      </c>
      <c r="G217" s="241">
        <f>H217+I217+J217+K217+L217+M217+N217+O217+P217+Q217+R217+S217</f>
        <v>0</v>
      </c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</row>
    <row r="218" spans="2:19" x14ac:dyDescent="0.2">
      <c r="B218" s="255" t="s">
        <v>98</v>
      </c>
      <c r="C218" s="321"/>
      <c r="D218" s="417"/>
      <c r="E218" s="227" t="s">
        <v>58</v>
      </c>
      <c r="F218" s="227" t="s">
        <v>58</v>
      </c>
      <c r="G218" s="241">
        <f>H218+I218+J218+K218+L218+M218+N218+O218+P218+Q218+R218+S218</f>
        <v>0</v>
      </c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</row>
    <row r="219" spans="2:19" x14ac:dyDescent="0.2">
      <c r="B219" s="255" t="s">
        <v>99</v>
      </c>
      <c r="C219" s="321"/>
      <c r="D219" s="417"/>
      <c r="E219" s="227" t="s">
        <v>58</v>
      </c>
      <c r="F219" s="227" t="s">
        <v>58</v>
      </c>
      <c r="G219" s="241">
        <f>H219+I219+J219+K219+L219+M219+N219+O219+P219+Q219+R219+S219</f>
        <v>0</v>
      </c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</row>
    <row r="220" spans="2:19" x14ac:dyDescent="0.2">
      <c r="B220" s="255" t="s">
        <v>100</v>
      </c>
      <c r="C220" s="321"/>
      <c r="D220" s="417"/>
      <c r="E220" s="227" t="s">
        <v>58</v>
      </c>
      <c r="F220" s="227" t="s">
        <v>58</v>
      </c>
      <c r="G220" s="241">
        <f>H220+I220+J220+K220+L220+M220+N220+O220+P220+Q220+R220+S220</f>
        <v>0</v>
      </c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</row>
    <row r="221" spans="2:19" ht="15" x14ac:dyDescent="0.2">
      <c r="B221" s="236" t="s">
        <v>101</v>
      </c>
      <c r="C221" s="68" t="s">
        <v>58</v>
      </c>
      <c r="D221" s="227" t="s">
        <v>58</v>
      </c>
      <c r="E221" s="227" t="s">
        <v>58</v>
      </c>
      <c r="F221" s="227" t="s">
        <v>58</v>
      </c>
      <c r="G221" s="241">
        <f>H221+I221+J221+K221+L221+M221+N221+O221+P221+Q221+R221+S221</f>
        <v>0</v>
      </c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</row>
  </sheetData>
  <sheetProtection password="C6FB" sheet="1" objects="1" scenarios="1"/>
  <customSheetViews>
    <customSheetView guid="{FC81ACF6-41EA-474E-9271-A039BE964AC6}" scale="60" showPageBreaks="1" printArea="1" view="pageBreakPreview" topLeftCell="B193">
      <selection activeCell="M23" sqref="M23"/>
      <rowBreaks count="1" manualBreakCount="1">
        <brk id="130" min="1" max="18" man="1"/>
      </rowBreaks>
      <pageMargins left="1.1812499999999999" right="0.196527777777778" top="0.15763888888888899" bottom="0.15763888888888899" header="0.51180555555555496" footer="0.15763888888888899"/>
      <printOptions horizontalCentered="1"/>
      <pageSetup paperSize="9" scale="46" firstPageNumber="0" orientation="landscape" verticalDpi="300" r:id="rId1"/>
      <headerFooter>
        <oddFooter>&amp;C&amp;P</oddFooter>
      </headerFooter>
    </customSheetView>
    <customSheetView guid="{5471717A-CEAE-4129-AD80-B9750FD3D24E}" scale="60" showPageBreaks="1" printArea="1" view="pageBreakPreview" topLeftCell="B1">
      <selection activeCell="B13" sqref="B13:S13"/>
      <rowBreaks count="1" manualBreakCount="1">
        <brk id="130" min="1" max="18" man="1"/>
      </rowBreaks>
      <pageMargins left="1.1812499999999999" right="0.196527777777778" top="0.15763888888888899" bottom="0.15763888888888899" header="0.51180555555555496" footer="0.15763888888888899"/>
      <printOptions horizontalCentered="1"/>
      <pageSetup paperSize="9" scale="46" firstPageNumber="0" orientation="landscape" verticalDpi="300" r:id="rId2"/>
      <headerFooter>
        <oddFooter>&amp;C&amp;P</oddFooter>
      </headerFooter>
    </customSheetView>
  </customSheetViews>
  <mergeCells count="88">
    <mergeCell ref="R1:S1"/>
    <mergeCell ref="M2:S2"/>
    <mergeCell ref="P4:S4"/>
    <mergeCell ref="P5:S5"/>
    <mergeCell ref="Q6:R6"/>
    <mergeCell ref="P7:S7"/>
    <mergeCell ref="M8:S8"/>
    <mergeCell ref="Q9:S9"/>
    <mergeCell ref="B11:S11"/>
    <mergeCell ref="B12:S12"/>
    <mergeCell ref="B13:S13"/>
    <mergeCell ref="B14:S14"/>
    <mergeCell ref="B15:S15"/>
    <mergeCell ref="B17:B18"/>
    <mergeCell ref="C17:C18"/>
    <mergeCell ref="D17:D18"/>
    <mergeCell ref="E17:E18"/>
    <mergeCell ref="F17:F18"/>
    <mergeCell ref="G17:G18"/>
    <mergeCell ref="H17:S17"/>
    <mergeCell ref="B24:B29"/>
    <mergeCell ref="C24:C29"/>
    <mergeCell ref="D24:D29"/>
    <mergeCell ref="B30:B35"/>
    <mergeCell ref="C30:C35"/>
    <mergeCell ref="D30:D35"/>
    <mergeCell ref="B36:B41"/>
    <mergeCell ref="C36:C41"/>
    <mergeCell ref="D36:D41"/>
    <mergeCell ref="B46:B51"/>
    <mergeCell ref="C46:C51"/>
    <mergeCell ref="D46:D51"/>
    <mergeCell ref="B54:B71"/>
    <mergeCell ref="C54:C71"/>
    <mergeCell ref="D54:D59"/>
    <mergeCell ref="D60:D65"/>
    <mergeCell ref="D66:D71"/>
    <mergeCell ref="B72:B77"/>
    <mergeCell ref="C72:C77"/>
    <mergeCell ref="D72:D77"/>
    <mergeCell ref="B78:B83"/>
    <mergeCell ref="C78:C83"/>
    <mergeCell ref="D78:D83"/>
    <mergeCell ref="B86:B97"/>
    <mergeCell ref="C86:C97"/>
    <mergeCell ref="D86:D91"/>
    <mergeCell ref="D92:D97"/>
    <mergeCell ref="C99:C101"/>
    <mergeCell ref="D99:D101"/>
    <mergeCell ref="B104:B109"/>
    <mergeCell ref="C104:C109"/>
    <mergeCell ref="D104:D109"/>
    <mergeCell ref="B112:B117"/>
    <mergeCell ref="C112:C117"/>
    <mergeCell ref="D112:D117"/>
    <mergeCell ref="B120:B125"/>
    <mergeCell ref="C120:C125"/>
    <mergeCell ref="D120:D125"/>
    <mergeCell ref="B128:B133"/>
    <mergeCell ref="C128:C133"/>
    <mergeCell ref="D128:D133"/>
    <mergeCell ref="B134:B139"/>
    <mergeCell ref="C134:C139"/>
    <mergeCell ref="D134:D139"/>
    <mergeCell ref="B142:B189"/>
    <mergeCell ref="C142:C189"/>
    <mergeCell ref="D142:D147"/>
    <mergeCell ref="D148:D153"/>
    <mergeCell ref="D154:D159"/>
    <mergeCell ref="D160:D165"/>
    <mergeCell ref="D166:D171"/>
    <mergeCell ref="D172:D177"/>
    <mergeCell ref="D178:D183"/>
    <mergeCell ref="D184:D189"/>
    <mergeCell ref="B192:B197"/>
    <mergeCell ref="C192:C197"/>
    <mergeCell ref="D192:D197"/>
    <mergeCell ref="B198:B203"/>
    <mergeCell ref="C198:C203"/>
    <mergeCell ref="D198:D203"/>
    <mergeCell ref="C217:C220"/>
    <mergeCell ref="D217:D220"/>
    <mergeCell ref="B204:B209"/>
    <mergeCell ref="C204:C209"/>
    <mergeCell ref="D204:D209"/>
    <mergeCell ref="B210:B215"/>
    <mergeCell ref="C210:C215"/>
    <mergeCell ref="D210:D215"/>
  </mergeCells>
  <printOptions horizontalCentered="1"/>
  <pageMargins left="1.1812499999999999" right="0.196527777777778" top="0.15763888888888899" bottom="0.15763888888888899" header="0.51180555555555496" footer="0.15763888888888899"/>
  <pageSetup paperSize="9" scale="46" firstPageNumber="0" orientation="landscape" verticalDpi="300" r:id="rId3"/>
  <headerFooter>
    <oddFooter>&amp;C&amp;P</oddFooter>
  </headerFooter>
  <rowBreaks count="1" manualBreakCount="1">
    <brk id="130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2893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191</vt:i4>
      </vt:variant>
    </vt:vector>
  </HeadingPairs>
  <TitlesOfParts>
    <vt:vector size="210" baseType="lpstr">
      <vt:lpstr>Заголовочный раздел</vt:lpstr>
      <vt:lpstr>Приложение 1</vt:lpstr>
      <vt:lpstr>2 раздел</vt:lpstr>
      <vt:lpstr>3 раздел</vt:lpstr>
      <vt:lpstr>Касс. план (50400)</vt:lpstr>
      <vt:lpstr>Касс. план Обл. бюдж.</vt:lpstr>
      <vt:lpstr>Остаток Обл. бюдж.</vt:lpstr>
      <vt:lpstr>Касс. план ХМАО</vt:lpstr>
      <vt:lpstr>Остаток ХМАО</vt:lpstr>
      <vt:lpstr>Касс.пл.Внеб.(50300)СВОД</vt:lpstr>
      <vt:lpstr>Касс.пл.Внеб.(50300) (2)</vt:lpstr>
      <vt:lpstr>Остаток Внеб.(50300)</vt:lpstr>
      <vt:lpstr>Касс.пл.Внеб.(50320)</vt:lpstr>
      <vt:lpstr>Остаток Внеб.(50320)</vt:lpstr>
      <vt:lpstr>Субсидия (50500)</vt:lpstr>
      <vt:lpstr>Остаток по субсидии</vt:lpstr>
      <vt:lpstr>Касс.пл.Мед.стр.(00000)</vt:lpstr>
      <vt:lpstr>Остаток Мед.стр.(00000)</vt:lpstr>
      <vt:lpstr>Плановые показатели</vt:lpstr>
      <vt:lpstr>'3 раздел'!ID_36766125</vt:lpstr>
      <vt:lpstr>'2 раздел'!Print_Area_0</vt:lpstr>
      <vt:lpstr>'Касс. план (50400)'!Print_Area_0</vt:lpstr>
      <vt:lpstr>'Касс. план Обл. бюдж.'!Print_Area_0</vt:lpstr>
      <vt:lpstr>'Касс. план ХМАО'!Print_Area_0</vt:lpstr>
      <vt:lpstr>'Касс.пл.Внеб.(50300) (2)'!Print_Area_0</vt:lpstr>
      <vt:lpstr>'Касс.пл.Внеб.(50300)СВОД'!Print_Area_0</vt:lpstr>
      <vt:lpstr>'Касс.пл.Внеб.(50320)'!Print_Area_0</vt:lpstr>
      <vt:lpstr>'Касс.пл.Мед.стр.(00000)'!Print_Area_0</vt:lpstr>
      <vt:lpstr>'Остаток Внеб.(50300)'!Print_Area_0</vt:lpstr>
      <vt:lpstr>'Остаток Внеб.(50320)'!Print_Area_0</vt:lpstr>
      <vt:lpstr>'Остаток Мед.стр.(00000)'!Print_Area_0</vt:lpstr>
      <vt:lpstr>'Остаток Обл. бюдж.'!Print_Area_0</vt:lpstr>
      <vt:lpstr>'Остаток по субсидии'!Print_Area_0</vt:lpstr>
      <vt:lpstr>'Остаток ХМАО'!Print_Area_0</vt:lpstr>
      <vt:lpstr>'Плановые показатели'!Print_Area_0</vt:lpstr>
      <vt:lpstr>'Приложение 1'!Print_Area_0</vt:lpstr>
      <vt:lpstr>'Субсидия (50500)'!Print_Area_0</vt:lpstr>
      <vt:lpstr>'2 раздел'!Print_Area_0_0</vt:lpstr>
      <vt:lpstr>'Касс. план (50400)'!Print_Area_0_0</vt:lpstr>
      <vt:lpstr>'Касс. план Обл. бюдж.'!Print_Area_0_0</vt:lpstr>
      <vt:lpstr>'Касс. план ХМАО'!Print_Area_0_0</vt:lpstr>
      <vt:lpstr>'Касс.пл.Внеб.(50300) (2)'!Print_Area_0_0</vt:lpstr>
      <vt:lpstr>'Касс.пл.Внеб.(50300)СВОД'!Print_Area_0_0</vt:lpstr>
      <vt:lpstr>'Касс.пл.Внеб.(50320)'!Print_Area_0_0</vt:lpstr>
      <vt:lpstr>'Касс.пл.Мед.стр.(00000)'!Print_Area_0_0</vt:lpstr>
      <vt:lpstr>'Остаток Внеб.(50300)'!Print_Area_0_0</vt:lpstr>
      <vt:lpstr>'Остаток Внеб.(50320)'!Print_Area_0_0</vt:lpstr>
      <vt:lpstr>'Остаток Мед.стр.(00000)'!Print_Area_0_0</vt:lpstr>
      <vt:lpstr>'Остаток Обл. бюдж.'!Print_Area_0_0</vt:lpstr>
      <vt:lpstr>'Остаток по субсидии'!Print_Area_0_0</vt:lpstr>
      <vt:lpstr>'Остаток ХМАО'!Print_Area_0_0</vt:lpstr>
      <vt:lpstr>'Плановые показатели'!Print_Area_0_0</vt:lpstr>
      <vt:lpstr>'Приложение 1'!Print_Area_0_0</vt:lpstr>
      <vt:lpstr>'Субсидия (50500)'!Print_Area_0_0</vt:lpstr>
      <vt:lpstr>'2 раздел'!Print_Area_0_0_0</vt:lpstr>
      <vt:lpstr>'Касс. план (50400)'!Print_Area_0_0_0</vt:lpstr>
      <vt:lpstr>'Касс. план Обл. бюдж.'!Print_Area_0_0_0</vt:lpstr>
      <vt:lpstr>'Касс. план ХМАО'!Print_Area_0_0_0</vt:lpstr>
      <vt:lpstr>'Касс.пл.Внеб.(50300) (2)'!Print_Area_0_0_0</vt:lpstr>
      <vt:lpstr>'Касс.пл.Внеб.(50300)СВОД'!Print_Area_0_0_0</vt:lpstr>
      <vt:lpstr>'Касс.пл.Внеб.(50320)'!Print_Area_0_0_0</vt:lpstr>
      <vt:lpstr>'Касс.пл.Мед.стр.(00000)'!Print_Area_0_0_0</vt:lpstr>
      <vt:lpstr>'Остаток Внеб.(50300)'!Print_Area_0_0_0</vt:lpstr>
      <vt:lpstr>'Остаток Внеб.(50320)'!Print_Area_0_0_0</vt:lpstr>
      <vt:lpstr>'Остаток Мед.стр.(00000)'!Print_Area_0_0_0</vt:lpstr>
      <vt:lpstr>'Остаток Обл. бюдж.'!Print_Area_0_0_0</vt:lpstr>
      <vt:lpstr>'Остаток по субсидии'!Print_Area_0_0_0</vt:lpstr>
      <vt:lpstr>'Остаток ХМАО'!Print_Area_0_0_0</vt:lpstr>
      <vt:lpstr>'Плановые показатели'!Print_Area_0_0_0</vt:lpstr>
      <vt:lpstr>'Приложение 1'!Print_Area_0_0_0</vt:lpstr>
      <vt:lpstr>'Субсидия (50500)'!Print_Area_0_0_0</vt:lpstr>
      <vt:lpstr>'2 раздел'!Print_Area_0_0_0_0</vt:lpstr>
      <vt:lpstr>'Касс. план (50400)'!Print_Area_0_0_0_0</vt:lpstr>
      <vt:lpstr>'Касс. план Обл. бюдж.'!Print_Area_0_0_0_0</vt:lpstr>
      <vt:lpstr>'Касс. план ХМАО'!Print_Area_0_0_0_0</vt:lpstr>
      <vt:lpstr>'Касс.пл.Внеб.(50300) (2)'!Print_Area_0_0_0_0</vt:lpstr>
      <vt:lpstr>'Касс.пл.Внеб.(50300)СВОД'!Print_Area_0_0_0_0</vt:lpstr>
      <vt:lpstr>'Касс.пл.Внеб.(50320)'!Print_Area_0_0_0_0</vt:lpstr>
      <vt:lpstr>'Касс.пл.Мед.стр.(00000)'!Print_Area_0_0_0_0</vt:lpstr>
      <vt:lpstr>'Остаток Внеб.(50300)'!Print_Area_0_0_0_0</vt:lpstr>
      <vt:lpstr>'Остаток Внеб.(50320)'!Print_Area_0_0_0_0</vt:lpstr>
      <vt:lpstr>'Остаток Мед.стр.(00000)'!Print_Area_0_0_0_0</vt:lpstr>
      <vt:lpstr>'Остаток Обл. бюдж.'!Print_Area_0_0_0_0</vt:lpstr>
      <vt:lpstr>'Остаток по субсидии'!Print_Area_0_0_0_0</vt:lpstr>
      <vt:lpstr>'Остаток ХМАО'!Print_Area_0_0_0_0</vt:lpstr>
      <vt:lpstr>'Плановые показатели'!Print_Area_0_0_0_0</vt:lpstr>
      <vt:lpstr>'Приложение 1'!Print_Area_0_0_0_0</vt:lpstr>
      <vt:lpstr>'Субсидия (50500)'!Print_Area_0_0_0_0</vt:lpstr>
      <vt:lpstr>'Касс. план (50400)'!Print_Area_0_0_0_0_0</vt:lpstr>
      <vt:lpstr>'Касс. план Обл. бюдж.'!Print_Area_0_0_0_0_0</vt:lpstr>
      <vt:lpstr>'Касс. план ХМАО'!Print_Area_0_0_0_0_0</vt:lpstr>
      <vt:lpstr>'Касс.пл.Внеб.(50300) (2)'!Print_Area_0_0_0_0_0</vt:lpstr>
      <vt:lpstr>'Касс.пл.Внеб.(50300)СВОД'!Print_Area_0_0_0_0_0</vt:lpstr>
      <vt:lpstr>'Касс.пл.Внеб.(50320)'!Print_Area_0_0_0_0_0</vt:lpstr>
      <vt:lpstr>'Касс.пл.Мед.стр.(00000)'!Print_Area_0_0_0_0_0</vt:lpstr>
      <vt:lpstr>'Остаток Внеб.(50300)'!Print_Area_0_0_0_0_0</vt:lpstr>
      <vt:lpstr>'Остаток Внеб.(50320)'!Print_Area_0_0_0_0_0</vt:lpstr>
      <vt:lpstr>'Остаток Мед.стр.(00000)'!Print_Area_0_0_0_0_0</vt:lpstr>
      <vt:lpstr>'Остаток Обл. бюдж.'!Print_Area_0_0_0_0_0</vt:lpstr>
      <vt:lpstr>'Остаток по субсидии'!Print_Area_0_0_0_0_0</vt:lpstr>
      <vt:lpstr>'Остаток ХМАО'!Print_Area_0_0_0_0_0</vt:lpstr>
      <vt:lpstr>'Приложение 1'!Print_Area_0_0_0_0_0</vt:lpstr>
      <vt:lpstr>'Субсидия (50500)'!Print_Area_0_0_0_0_0</vt:lpstr>
      <vt:lpstr>'Касс. план (50400)'!Print_Titles_0</vt:lpstr>
      <vt:lpstr>'Касс. план Обл. бюдж.'!Print_Titles_0</vt:lpstr>
      <vt:lpstr>'Касс. план ХМАО'!Print_Titles_0</vt:lpstr>
      <vt:lpstr>'Касс.пл.Внеб.(50300) (2)'!Print_Titles_0</vt:lpstr>
      <vt:lpstr>'Касс.пл.Внеб.(50300)СВОД'!Print_Titles_0</vt:lpstr>
      <vt:lpstr>'Касс.пл.Внеб.(50320)'!Print_Titles_0</vt:lpstr>
      <vt:lpstr>'Касс.пл.Мед.стр.(00000)'!Print_Titles_0</vt:lpstr>
      <vt:lpstr>'Остаток Внеб.(50300)'!Print_Titles_0</vt:lpstr>
      <vt:lpstr>'Остаток Внеб.(50320)'!Print_Titles_0</vt:lpstr>
      <vt:lpstr>'Остаток Мед.стр.(00000)'!Print_Titles_0</vt:lpstr>
      <vt:lpstr>'Остаток Обл. бюдж.'!Print_Titles_0</vt:lpstr>
      <vt:lpstr>'Остаток по субсидии'!Print_Titles_0</vt:lpstr>
      <vt:lpstr>'Остаток ХМАО'!Print_Titles_0</vt:lpstr>
      <vt:lpstr>'Приложение 1'!Print_Titles_0</vt:lpstr>
      <vt:lpstr>'Субсидия (50500)'!Print_Titles_0</vt:lpstr>
      <vt:lpstr>'Касс. план (50400)'!Print_Titles_0_0</vt:lpstr>
      <vt:lpstr>'Касс. план Обл. бюдж.'!Print_Titles_0_0</vt:lpstr>
      <vt:lpstr>'Касс. план ХМАО'!Print_Titles_0_0</vt:lpstr>
      <vt:lpstr>'Касс.пл.Внеб.(50300) (2)'!Print_Titles_0_0</vt:lpstr>
      <vt:lpstr>'Касс.пл.Внеб.(50300)СВОД'!Print_Titles_0_0</vt:lpstr>
      <vt:lpstr>'Касс.пл.Внеб.(50320)'!Print_Titles_0_0</vt:lpstr>
      <vt:lpstr>'Касс.пл.Мед.стр.(00000)'!Print_Titles_0_0</vt:lpstr>
      <vt:lpstr>'Остаток Внеб.(50300)'!Print_Titles_0_0</vt:lpstr>
      <vt:lpstr>'Остаток Внеб.(50320)'!Print_Titles_0_0</vt:lpstr>
      <vt:lpstr>'Остаток Мед.стр.(00000)'!Print_Titles_0_0</vt:lpstr>
      <vt:lpstr>'Остаток Обл. бюдж.'!Print_Titles_0_0</vt:lpstr>
      <vt:lpstr>'Остаток по субсидии'!Print_Titles_0_0</vt:lpstr>
      <vt:lpstr>'Остаток ХМАО'!Print_Titles_0_0</vt:lpstr>
      <vt:lpstr>'Приложение 1'!Print_Titles_0_0</vt:lpstr>
      <vt:lpstr>'Субсидия (50500)'!Print_Titles_0_0</vt:lpstr>
      <vt:lpstr>'Касс. план (50400)'!Print_Titles_0_0_0</vt:lpstr>
      <vt:lpstr>'Касс. план Обл. бюдж.'!Print_Titles_0_0_0</vt:lpstr>
      <vt:lpstr>'Касс. план ХМАО'!Print_Titles_0_0_0</vt:lpstr>
      <vt:lpstr>'Касс.пл.Внеб.(50300) (2)'!Print_Titles_0_0_0</vt:lpstr>
      <vt:lpstr>'Касс.пл.Внеб.(50300)СВОД'!Print_Titles_0_0_0</vt:lpstr>
      <vt:lpstr>'Касс.пл.Внеб.(50320)'!Print_Titles_0_0_0</vt:lpstr>
      <vt:lpstr>'Касс.пл.Мед.стр.(00000)'!Print_Titles_0_0_0</vt:lpstr>
      <vt:lpstr>'Остаток Внеб.(50300)'!Print_Titles_0_0_0</vt:lpstr>
      <vt:lpstr>'Остаток Внеб.(50320)'!Print_Titles_0_0_0</vt:lpstr>
      <vt:lpstr>'Остаток Мед.стр.(00000)'!Print_Titles_0_0_0</vt:lpstr>
      <vt:lpstr>'Остаток Обл. бюдж.'!Print_Titles_0_0_0</vt:lpstr>
      <vt:lpstr>'Остаток по субсидии'!Print_Titles_0_0_0</vt:lpstr>
      <vt:lpstr>'Остаток ХМАО'!Print_Titles_0_0_0</vt:lpstr>
      <vt:lpstr>'Приложение 1'!Print_Titles_0_0_0</vt:lpstr>
      <vt:lpstr>'Субсидия (50500)'!Print_Titles_0_0_0</vt:lpstr>
      <vt:lpstr>'Касс. план (50400)'!Print_Titles_0_0_0_0</vt:lpstr>
      <vt:lpstr>'Касс. план Обл. бюдж.'!Print_Titles_0_0_0_0</vt:lpstr>
      <vt:lpstr>'Касс. план ХМАО'!Print_Titles_0_0_0_0</vt:lpstr>
      <vt:lpstr>'Касс.пл.Внеб.(50300) (2)'!Print_Titles_0_0_0_0</vt:lpstr>
      <vt:lpstr>'Касс.пл.Внеб.(50300)СВОД'!Print_Titles_0_0_0_0</vt:lpstr>
      <vt:lpstr>'Касс.пл.Внеб.(50320)'!Print_Titles_0_0_0_0</vt:lpstr>
      <vt:lpstr>'Касс.пл.Мед.стр.(00000)'!Print_Titles_0_0_0_0</vt:lpstr>
      <vt:lpstr>'Остаток Внеб.(50300)'!Print_Titles_0_0_0_0</vt:lpstr>
      <vt:lpstr>'Остаток Внеб.(50320)'!Print_Titles_0_0_0_0</vt:lpstr>
      <vt:lpstr>'Остаток Мед.стр.(00000)'!Print_Titles_0_0_0_0</vt:lpstr>
      <vt:lpstr>'Остаток Обл. бюдж.'!Print_Titles_0_0_0_0</vt:lpstr>
      <vt:lpstr>'Остаток по субсидии'!Print_Titles_0_0_0_0</vt:lpstr>
      <vt:lpstr>'Остаток ХМАО'!Print_Titles_0_0_0_0</vt:lpstr>
      <vt:lpstr>'Приложение 1'!Print_Titles_0_0_0_0</vt:lpstr>
      <vt:lpstr>'Субсидия (50500)'!Print_Titles_0_0_0_0</vt:lpstr>
      <vt:lpstr>'Касс. план (50400)'!Print_Titles_0_0_0_0_0</vt:lpstr>
      <vt:lpstr>'Касс. план Обл. бюдж.'!Print_Titles_0_0_0_0_0</vt:lpstr>
      <vt:lpstr>'Касс. план ХМАО'!Print_Titles_0_0_0_0_0</vt:lpstr>
      <vt:lpstr>'Касс.пл.Внеб.(50300) (2)'!Print_Titles_0_0_0_0_0</vt:lpstr>
      <vt:lpstr>'Касс.пл.Внеб.(50300)СВОД'!Print_Titles_0_0_0_0_0</vt:lpstr>
      <vt:lpstr>'Касс.пл.Внеб.(50320)'!Print_Titles_0_0_0_0_0</vt:lpstr>
      <vt:lpstr>'Касс.пл.Мед.стр.(00000)'!Print_Titles_0_0_0_0_0</vt:lpstr>
      <vt:lpstr>'Остаток Внеб.(50300)'!Print_Titles_0_0_0_0_0</vt:lpstr>
      <vt:lpstr>'Остаток Внеб.(50320)'!Print_Titles_0_0_0_0_0</vt:lpstr>
      <vt:lpstr>'Остаток Мед.стр.(00000)'!Print_Titles_0_0_0_0_0</vt:lpstr>
      <vt:lpstr>'Остаток Обл. бюдж.'!Print_Titles_0_0_0_0_0</vt:lpstr>
      <vt:lpstr>'Остаток по субсидии'!Print_Titles_0_0_0_0_0</vt:lpstr>
      <vt:lpstr>'Остаток ХМАО'!Print_Titles_0_0_0_0_0</vt:lpstr>
      <vt:lpstr>'Приложение 1'!Print_Titles_0_0_0_0_0</vt:lpstr>
      <vt:lpstr>'Субсидия (50500)'!Print_Titles_0_0_0_0_0</vt:lpstr>
      <vt:lpstr>'Касс. план (50400)'!Заголовки_для_печати</vt:lpstr>
      <vt:lpstr>'Касс. план Обл. бюдж.'!Заголовки_для_печати</vt:lpstr>
      <vt:lpstr>'Касс. план ХМАО'!Заголовки_для_печати</vt:lpstr>
      <vt:lpstr>'Касс.пл.Внеб.(50300) (2)'!Заголовки_для_печати</vt:lpstr>
      <vt:lpstr>'Касс.пл.Внеб.(50300)СВОД'!Заголовки_для_печати</vt:lpstr>
      <vt:lpstr>'Касс.пл.Внеб.(50320)'!Заголовки_для_печати</vt:lpstr>
      <vt:lpstr>'Касс.пл.Мед.стр.(00000)'!Заголовки_для_печати</vt:lpstr>
      <vt:lpstr>'Остаток Внеб.(50300)'!Заголовки_для_печати</vt:lpstr>
      <vt:lpstr>'Остаток Внеб.(50320)'!Заголовки_для_печати</vt:lpstr>
      <vt:lpstr>'Остаток Мед.стр.(00000)'!Заголовки_для_печати</vt:lpstr>
      <vt:lpstr>'Остаток Обл. бюдж.'!Заголовки_для_печати</vt:lpstr>
      <vt:lpstr>'Остаток по субсидии'!Заголовки_для_печати</vt:lpstr>
      <vt:lpstr>'Остаток ХМАО'!Заголовки_для_печати</vt:lpstr>
      <vt:lpstr>'Приложение 1'!Заголовки_для_печати</vt:lpstr>
      <vt:lpstr>'Субсидия (50500)'!Заголовки_для_печати</vt:lpstr>
      <vt:lpstr>'2 раздел'!Область_печати</vt:lpstr>
      <vt:lpstr>'Касс. план (50400)'!Область_печати</vt:lpstr>
      <vt:lpstr>'Касс. план Обл. бюдж.'!Область_печати</vt:lpstr>
      <vt:lpstr>'Касс. план ХМАО'!Область_печати</vt:lpstr>
      <vt:lpstr>'Касс.пл.Внеб.(50300) (2)'!Область_печати</vt:lpstr>
      <vt:lpstr>'Касс.пл.Внеб.(50300)СВОД'!Область_печати</vt:lpstr>
      <vt:lpstr>'Касс.пл.Внеб.(50320)'!Область_печати</vt:lpstr>
      <vt:lpstr>'Касс.пл.Мед.стр.(00000)'!Область_печати</vt:lpstr>
      <vt:lpstr>'Остаток Внеб.(50300)'!Область_печати</vt:lpstr>
      <vt:lpstr>'Остаток Внеб.(50320)'!Область_печати</vt:lpstr>
      <vt:lpstr>'Остаток Мед.стр.(00000)'!Область_печати</vt:lpstr>
      <vt:lpstr>'Остаток Обл. бюдж.'!Область_печати</vt:lpstr>
      <vt:lpstr>'Остаток по субсидии'!Область_печати</vt:lpstr>
      <vt:lpstr>'Остаток ХМАО'!Область_печати</vt:lpstr>
      <vt:lpstr>'Плановые показатели'!Область_печати</vt:lpstr>
      <vt:lpstr>'Приложение 1'!Область_печати</vt:lpstr>
      <vt:lpstr>'Субсидия (50500)'!Область_печати</vt:lpstr>
    </vt:vector>
  </TitlesOfParts>
  <Company>DSZN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22</cp:revision>
  <cp:lastPrinted>2019-03-28T10:56:56Z</cp:lastPrinted>
  <dcterms:created xsi:type="dcterms:W3CDTF">2003-07-22T16:25:37Z</dcterms:created>
  <dcterms:modified xsi:type="dcterms:W3CDTF">2019-03-28T10:56:56Z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DSZN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